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/Desktop/"/>
    </mc:Choice>
  </mc:AlternateContent>
  <xr:revisionPtr revIDLastSave="0" documentId="13_ncr:1_{7F31AA57-EBDB-2A4A-A06C-F2835D63FB50}" xr6:coauthVersionLast="45" xr6:coauthVersionMax="45" xr10:uidLastSave="{00000000-0000-0000-0000-000000000000}"/>
  <workbookProtection workbookAlgorithmName="SHA-512" workbookHashValue="/4nZc40iwQJDpBC6zDWV6doVMnwP1Qr4/zC72AkEbLBF3iAKsfbQ++gomnrgjoCUyDLQowTkXvEQH6Vj4wOGfQ==" workbookSaltValue="b+sYta52swoBXnVL+n0mHA==" workbookSpinCount="100000" lockStructure="1"/>
  <bookViews>
    <workbookView xWindow="120" yWindow="480" windowWidth="25480" windowHeight="13640" xr2:uid="{00000000-000D-0000-FFFF-FFFF00000000}"/>
  </bookViews>
  <sheets>
    <sheet name="Recommendation" sheetId="11" r:id="rId1"/>
    <sheet name="Program" sheetId="7" r:id="rId2"/>
    <sheet name="Ranked Projects" sheetId="12" r:id="rId3"/>
    <sheet name="Scores" sheetId="10" r:id="rId4"/>
  </sheets>
  <definedNames>
    <definedName name="_xlnm.Print_Area" localSheetId="1">Program!$A:$T</definedName>
    <definedName name="_xlnm.Print_Area" localSheetId="0">Recommendation!$A:$N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0" l="1"/>
  <c r="O34" i="10"/>
  <c r="O32" i="10"/>
  <c r="O27" i="10"/>
  <c r="O26" i="10"/>
  <c r="O24" i="10"/>
  <c r="O23" i="10"/>
  <c r="O22" i="10"/>
  <c r="O20" i="10"/>
  <c r="O19" i="10"/>
  <c r="O18" i="10"/>
  <c r="L13" i="10"/>
  <c r="L12" i="10"/>
  <c r="L11" i="10"/>
  <c r="L10" i="10"/>
  <c r="L9" i="10"/>
  <c r="L8" i="10"/>
  <c r="L7" i="10"/>
  <c r="L6" i="10"/>
  <c r="L5" i="10"/>
  <c r="L4" i="10"/>
  <c r="L3" i="10"/>
  <c r="O31" i="10" l="1"/>
  <c r="O37" i="10"/>
  <c r="O36" i="10"/>
  <c r="O21" i="10"/>
  <c r="O30" i="10"/>
  <c r="O33" i="10"/>
  <c r="O29" i="10"/>
  <c r="O25" i="10"/>
  <c r="O28" i="10"/>
  <c r="K42" i="11" l="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5" i="11"/>
  <c r="I42" i="11"/>
  <c r="I43" i="11" s="1"/>
  <c r="K43" i="11"/>
  <c r="J42" i="11"/>
  <c r="J43" i="11" s="1"/>
  <c r="H42" i="11"/>
  <c r="H43" i="11" s="1"/>
  <c r="G42" i="11"/>
  <c r="L39" i="11"/>
  <c r="L26" i="11"/>
  <c r="L25" i="11"/>
  <c r="L23" i="11"/>
  <c r="L22" i="11"/>
  <c r="L21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P40" i="7"/>
  <c r="Q40" i="7"/>
  <c r="R40" i="7"/>
  <c r="S40" i="7"/>
  <c r="O40" i="7"/>
  <c r="H41" i="7"/>
  <c r="H40" i="7"/>
  <c r="I40" i="7"/>
  <c r="I41" i="7" s="1"/>
  <c r="J40" i="7"/>
  <c r="J41" i="7" s="1"/>
  <c r="K40" i="7"/>
  <c r="K41" i="7" s="1"/>
  <c r="G40" i="7"/>
  <c r="G41" i="7" s="1"/>
  <c r="T11" i="7"/>
  <c r="T31" i="7"/>
  <c r="T32" i="7"/>
  <c r="T33" i="7"/>
  <c r="T34" i="7"/>
  <c r="T35" i="7"/>
  <c r="T36" i="7"/>
  <c r="T37" i="7"/>
  <c r="T38" i="7"/>
  <c r="T39" i="7"/>
  <c r="T4" i="7"/>
  <c r="T5" i="7"/>
  <c r="T6" i="7"/>
  <c r="T7" i="7"/>
  <c r="T8" i="7"/>
  <c r="T9" i="7"/>
  <c r="T10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" i="7"/>
  <c r="T40" i="7" s="1"/>
  <c r="L38" i="7"/>
  <c r="L3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3" i="7"/>
  <c r="N42" i="11" l="1"/>
  <c r="L42" i="11"/>
  <c r="G43" i="11"/>
  <c r="L43" i="11" s="1"/>
  <c r="L41" i="7"/>
  <c r="L40" i="7"/>
</calcChain>
</file>

<file path=xl/sharedStrings.xml><?xml version="1.0" encoding="utf-8"?>
<sst xmlns="http://schemas.openxmlformats.org/spreadsheetml/2006/main" count="605" uniqueCount="146">
  <si>
    <t>RECOMMENDED PROGRAM</t>
  </si>
  <si>
    <t>CMAP ID</t>
  </si>
  <si>
    <t>Project</t>
  </si>
  <si>
    <t>Muni/Lead</t>
  </si>
  <si>
    <t>ROW</t>
  </si>
  <si>
    <t>Phase</t>
  </si>
  <si>
    <t>Points</t>
  </si>
  <si>
    <t>Rank</t>
  </si>
  <si>
    <t>Plainfield</t>
  </si>
  <si>
    <t>New Lenox</t>
  </si>
  <si>
    <t>PROJECT INFORMATION</t>
  </si>
  <si>
    <t>CFP12-20-0011</t>
  </si>
  <si>
    <t>West Street</t>
  </si>
  <si>
    <t>Peotone</t>
  </si>
  <si>
    <t>CFP12-20-0016</t>
  </si>
  <si>
    <t>IL Rt 7 (9th Street)</t>
  </si>
  <si>
    <t>Lockport</t>
  </si>
  <si>
    <t>CFP12-20-0018</t>
  </si>
  <si>
    <t>IL Rt 171 and IL Rt 7</t>
  </si>
  <si>
    <t>CFP12-20-0019</t>
  </si>
  <si>
    <t>151st Street Reconstruction</t>
  </si>
  <si>
    <t>Homer Glen</t>
  </si>
  <si>
    <t>CFP12-20-0020</t>
  </si>
  <si>
    <t>Cedar Road at Haven Ave</t>
  </si>
  <si>
    <t>CFP12-20-0021</t>
  </si>
  <si>
    <t>135th Street</t>
  </si>
  <si>
    <t>Romeoville</t>
  </si>
  <si>
    <t>CFP12-20-0022</t>
  </si>
  <si>
    <t>Essington Road</t>
  </si>
  <si>
    <t>Joliet</t>
  </si>
  <si>
    <t>CFP12-20-0023</t>
  </si>
  <si>
    <t>Will Road</t>
  </si>
  <si>
    <t>Diamond</t>
  </si>
  <si>
    <t>CFP12-20-0024</t>
  </si>
  <si>
    <t xml:space="preserve">Church Road </t>
  </si>
  <si>
    <t>Beecher</t>
  </si>
  <si>
    <t>CFP12-20-0025</t>
  </si>
  <si>
    <t>Seil Road</t>
  </si>
  <si>
    <t>Shorewood</t>
  </si>
  <si>
    <t>CFP12-20-0026</t>
  </si>
  <si>
    <t>Eastern Ave</t>
  </si>
  <si>
    <t>Manhattan</t>
  </si>
  <si>
    <t>Bolingbrook</t>
  </si>
  <si>
    <t>CFP12-20-0028</t>
  </si>
  <si>
    <t>80th Ave</t>
  </si>
  <si>
    <t>Will</t>
  </si>
  <si>
    <t>CFP12-20-0049</t>
  </si>
  <si>
    <t>Boughton</t>
  </si>
  <si>
    <t>CFP12-20-0050</t>
  </si>
  <si>
    <t>Renwick Rd</t>
  </si>
  <si>
    <t>CFP12-20-0051</t>
  </si>
  <si>
    <t>191st Street Resurfacing</t>
  </si>
  <si>
    <t>Mokena</t>
  </si>
  <si>
    <t>CFP12-20-0052</t>
  </si>
  <si>
    <t>Gould Street</t>
  </si>
  <si>
    <t>CFP12-20-0053</t>
  </si>
  <si>
    <t>Budler Road</t>
  </si>
  <si>
    <t>CFP12-20-0054</t>
  </si>
  <si>
    <t>Minooka Rd</t>
  </si>
  <si>
    <t>Minooka</t>
  </si>
  <si>
    <t>CFP12-20-0055</t>
  </si>
  <si>
    <t>St. Francis Road</t>
  </si>
  <si>
    <t>Frankfort</t>
  </si>
  <si>
    <t>CFP12-20-0056</t>
  </si>
  <si>
    <t>US 45 Bike Path</t>
  </si>
  <si>
    <t>CFP12-20-0057</t>
  </si>
  <si>
    <t>Laraway Road</t>
  </si>
  <si>
    <t>CFP12-20-0060</t>
  </si>
  <si>
    <t>Court Street LAFO Eastgate to Will Center</t>
  </si>
  <si>
    <t>Monee</t>
  </si>
  <si>
    <t>CFP12-20-0061</t>
  </si>
  <si>
    <t>Bell Rd from 151st to 143rd</t>
  </si>
  <si>
    <t>CFP12-20-0062</t>
  </si>
  <si>
    <t>Court Street LAFO Elder to Eastgate</t>
  </si>
  <si>
    <t>CFP12-20-0063</t>
  </si>
  <si>
    <t>Court Street LAFO Will-Center to Steger Monee</t>
  </si>
  <si>
    <t>CFP12-20-0065</t>
  </si>
  <si>
    <t>Industrial Drive/Cleveland Ave</t>
  </si>
  <si>
    <t>CFP12-20-0067</t>
  </si>
  <si>
    <t>N Broadway Reconstruction</t>
  </si>
  <si>
    <t>Coal City</t>
  </si>
  <si>
    <t>CFP12-20-0068</t>
  </si>
  <si>
    <t>Moen Ave Cost Increae</t>
  </si>
  <si>
    <t>Rockdale</t>
  </si>
  <si>
    <t>CFP12-20-0073</t>
  </si>
  <si>
    <t>127th Street &amp; Plainfield-Naperville Road</t>
  </si>
  <si>
    <t>C/CE</t>
  </si>
  <si>
    <t>E2</t>
  </si>
  <si>
    <t>C</t>
  </si>
  <si>
    <t>12-15-0002</t>
  </si>
  <si>
    <t>Bell Road</t>
  </si>
  <si>
    <t>12-06-0013</t>
  </si>
  <si>
    <t>143rd Street Extension</t>
  </si>
  <si>
    <t>12-16-0023</t>
  </si>
  <si>
    <t>Penfield</t>
  </si>
  <si>
    <t>12-18-0034</t>
  </si>
  <si>
    <t>Haven at Cedar</t>
  </si>
  <si>
    <t>12-11-0052</t>
  </si>
  <si>
    <t>127th at Plainfield-Naperville Road</t>
  </si>
  <si>
    <t>12-16-0001</t>
  </si>
  <si>
    <t>Manhattan-Monee Road</t>
  </si>
  <si>
    <t>12-18-0020</t>
  </si>
  <si>
    <t>12-06-0034</t>
  </si>
  <si>
    <t>McEvilly</t>
  </si>
  <si>
    <t>-</t>
  </si>
  <si>
    <t>E2/C</t>
  </si>
  <si>
    <t>Phases</t>
  </si>
  <si>
    <t>5-Year Total</t>
  </si>
  <si>
    <t>REQUESTED</t>
  </si>
  <si>
    <t>E2, C/CE</t>
  </si>
  <si>
    <t>5- Year Total</t>
  </si>
  <si>
    <t>Grandfathered</t>
  </si>
  <si>
    <t>Grand Total</t>
  </si>
  <si>
    <t>Unprogrammed Balance</t>
  </si>
  <si>
    <t>Total</t>
  </si>
  <si>
    <t>Green- Rercommended for funding as requested      Yellow- Recommended for funding in later year(s)    White-Recommended for Contingency Program</t>
  </si>
  <si>
    <t>Request exceeds available funds remaining in any year</t>
  </si>
  <si>
    <t>Funding had to be in requested year, exceeds funding available in 2023</t>
  </si>
  <si>
    <t>Funding had to be in requested year, exceeds funding available in both 2022 and 2024</t>
  </si>
  <si>
    <t>Funding had to be in requested year, exceeds funding available in 2021</t>
  </si>
  <si>
    <t>TIP ID</t>
  </si>
  <si>
    <t>Resurfacing Project</t>
  </si>
  <si>
    <t>Municipality or lead agency</t>
  </si>
  <si>
    <t>Financial Commitment</t>
  </si>
  <si>
    <t>Pavement Condition</t>
  </si>
  <si>
    <t>Traffic Volumes</t>
  </si>
  <si>
    <t>Community Cohort</t>
  </si>
  <si>
    <t>Green Infrastructure</t>
  </si>
  <si>
    <t>Freight Movement</t>
  </si>
  <si>
    <t>Complete Streets</t>
  </si>
  <si>
    <t>Policy</t>
  </si>
  <si>
    <t>Elements</t>
  </si>
  <si>
    <t>Possible Points</t>
  </si>
  <si>
    <t>West Street Resurfacing</t>
  </si>
  <si>
    <t>CFP12-30-0055</t>
  </si>
  <si>
    <t>Court Street Eastgate to Will Center</t>
  </si>
  <si>
    <t>Court Street Elder to Eastgate</t>
  </si>
  <si>
    <t>Court Street Will-Center to Steger Monee</t>
  </si>
  <si>
    <t>Project Readiness</t>
  </si>
  <si>
    <t>Multiple Jurisdiction</t>
  </si>
  <si>
    <t>ADT</t>
  </si>
  <si>
    <t>Safety</t>
  </si>
  <si>
    <t>Pavement Condition Rating</t>
  </si>
  <si>
    <t>TOTAL</t>
  </si>
  <si>
    <t>Possible points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</si>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</sst>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6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0" fontId="4" fillId="0" borderId="1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0" fillId="0" borderId="1" xfId="1" applyFont="1" applyFill="1" applyBorder="1" applyAlignment="1">
      <alignment vertical="top" wrapText="1"/>
    </xf>
    <xf numFmtId="0" fontId="0" fillId="0" borderId="1" xfId="1" applyFont="1" applyFill="1" applyBorder="1" applyAlignment="1">
      <alignment vertical="top"/>
    </xf>
    <xf numFmtId="0" fontId="4" fillId="0" borderId="1" xfId="2" applyFont="1" applyFill="1" applyBorder="1" applyAlignment="1">
      <alignment vertical="top"/>
    </xf>
    <xf numFmtId="164" fontId="4" fillId="0" borderId="1" xfId="2" applyNumberFormat="1" applyFont="1" applyFill="1" applyBorder="1" applyAlignment="1">
      <alignment vertical="top" wrapText="1"/>
    </xf>
    <xf numFmtId="0" fontId="0" fillId="0" borderId="1" xfId="3" applyFont="1" applyFill="1" applyBorder="1" applyAlignment="1">
      <alignment vertical="top" wrapText="1"/>
    </xf>
    <xf numFmtId="0" fontId="0" fillId="0" borderId="1" xfId="3" applyFont="1" applyFill="1" applyBorder="1" applyAlignment="1">
      <alignment vertical="top"/>
    </xf>
    <xf numFmtId="0" fontId="4" fillId="0" borderId="1" xfId="2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0" fontId="5" fillId="0" borderId="0" xfId="0" applyFont="1" applyFill="1" applyBorder="1"/>
    <xf numFmtId="0" fontId="4" fillId="0" borderId="1" xfId="3" applyFont="1" applyFill="1" applyBorder="1" applyAlignment="1">
      <alignment vertical="top"/>
    </xf>
    <xf numFmtId="0" fontId="4" fillId="0" borderId="1" xfId="3" applyFont="1" applyFill="1" applyBorder="1" applyAlignment="1">
      <alignment vertical="top" wrapText="1"/>
    </xf>
    <xf numFmtId="164" fontId="4" fillId="0" borderId="1" xfId="4" applyNumberFormat="1" applyFont="1" applyFill="1" applyBorder="1" applyAlignment="1">
      <alignment vertical="top" wrapText="1"/>
    </xf>
    <xf numFmtId="164" fontId="4" fillId="0" borderId="1" xfId="4" applyNumberFormat="1" applyFont="1" applyFill="1" applyBorder="1" applyAlignment="1">
      <alignment vertical="top"/>
    </xf>
    <xf numFmtId="164" fontId="4" fillId="0" borderId="16" xfId="4" applyNumberFormat="1" applyFont="1" applyFill="1" applyBorder="1" applyAlignment="1">
      <alignment vertical="top"/>
    </xf>
    <xf numFmtId="164" fontId="4" fillId="0" borderId="1" xfId="4" applyNumberFormat="1" applyFont="1" applyFill="1" applyBorder="1"/>
    <xf numFmtId="164" fontId="4" fillId="0" borderId="4" xfId="4" applyNumberFormat="1" applyFont="1" applyFill="1" applyBorder="1" applyAlignment="1">
      <alignment vertical="top" wrapText="1"/>
    </xf>
    <xf numFmtId="164" fontId="4" fillId="0" borderId="4" xfId="4" applyNumberFormat="1" applyFont="1" applyFill="1" applyBorder="1" applyAlignment="1">
      <alignment vertical="top"/>
    </xf>
    <xf numFmtId="164" fontId="4" fillId="0" borderId="14" xfId="4" applyNumberFormat="1" applyFont="1" applyFill="1" applyBorder="1" applyAlignment="1">
      <alignment vertical="top"/>
    </xf>
    <xf numFmtId="164" fontId="4" fillId="0" borderId="0" xfId="4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8" borderId="35" xfId="0" applyFont="1" applyFill="1" applyBorder="1" applyAlignment="1">
      <alignment vertical="top"/>
    </xf>
    <xf numFmtId="0" fontId="5" fillId="8" borderId="36" xfId="0" applyFont="1" applyFill="1" applyBorder="1" applyAlignment="1">
      <alignment vertical="top"/>
    </xf>
    <xf numFmtId="0" fontId="5" fillId="8" borderId="35" xfId="0" applyFont="1" applyFill="1" applyBorder="1" applyAlignment="1">
      <alignment vertical="top" wrapText="1"/>
    </xf>
    <xf numFmtId="0" fontId="5" fillId="8" borderId="37" xfId="0" applyFont="1" applyFill="1" applyBorder="1" applyAlignment="1">
      <alignment vertical="top"/>
    </xf>
    <xf numFmtId="164" fontId="4" fillId="0" borderId="28" xfId="0" applyNumberFormat="1" applyFont="1" applyFill="1" applyBorder="1" applyAlignment="1">
      <alignment vertical="top"/>
    </xf>
    <xf numFmtId="164" fontId="4" fillId="0" borderId="28" xfId="4" applyNumberFormat="1" applyFont="1" applyFill="1" applyBorder="1" applyAlignment="1">
      <alignment vertical="top"/>
    </xf>
    <xf numFmtId="164" fontId="4" fillId="0" borderId="28" xfId="4" applyNumberFormat="1" applyFont="1" applyFill="1" applyBorder="1" applyAlignment="1">
      <alignment vertical="top" wrapText="1"/>
    </xf>
    <xf numFmtId="164" fontId="4" fillId="8" borderId="30" xfId="0" applyNumberFormat="1" applyFont="1" applyFill="1" applyBorder="1" applyAlignment="1">
      <alignment vertical="top"/>
    </xf>
    <xf numFmtId="164" fontId="4" fillId="8" borderId="25" xfId="0" applyNumberFormat="1" applyFont="1" applyFill="1" applyBorder="1" applyAlignment="1">
      <alignment vertical="top"/>
    </xf>
    <xf numFmtId="164" fontId="4" fillId="8" borderId="18" xfId="0" applyNumberFormat="1" applyFont="1" applyFill="1" applyBorder="1"/>
    <xf numFmtId="164" fontId="4" fillId="8" borderId="19" xfId="0" applyNumberFormat="1" applyFont="1" applyFill="1" applyBorder="1"/>
    <xf numFmtId="0" fontId="4" fillId="8" borderId="17" xfId="0" applyFont="1" applyFill="1" applyBorder="1"/>
    <xf numFmtId="0" fontId="5" fillId="8" borderId="24" xfId="0" applyFont="1" applyFill="1" applyBorder="1" applyAlignment="1">
      <alignment vertical="top"/>
    </xf>
    <xf numFmtId="164" fontId="4" fillId="0" borderId="29" xfId="4" applyNumberFormat="1" applyFont="1" applyFill="1" applyBorder="1" applyAlignment="1">
      <alignment vertical="top"/>
    </xf>
    <xf numFmtId="0" fontId="4" fillId="5" borderId="4" xfId="1" applyFont="1" applyFill="1" applyBorder="1" applyAlignment="1">
      <alignment vertical="top" wrapText="1"/>
    </xf>
    <xf numFmtId="0" fontId="4" fillId="5" borderId="4" xfId="1" applyFont="1" applyFill="1" applyBorder="1" applyAlignment="1">
      <alignment vertical="top"/>
    </xf>
    <xf numFmtId="164" fontId="4" fillId="5" borderId="4" xfId="0" applyNumberFormat="1" applyFont="1" applyFill="1" applyBorder="1" applyAlignment="1">
      <alignment vertical="top" wrapText="1"/>
    </xf>
    <xf numFmtId="164" fontId="4" fillId="5" borderId="4" xfId="4" applyNumberFormat="1" applyFont="1" applyFill="1" applyBorder="1" applyAlignment="1">
      <alignment vertical="top" wrapText="1"/>
    </xf>
    <xf numFmtId="164" fontId="4" fillId="5" borderId="4" xfId="4" applyNumberFormat="1" applyFont="1" applyFill="1" applyBorder="1" applyAlignment="1">
      <alignment vertical="top"/>
    </xf>
    <xf numFmtId="164" fontId="4" fillId="5" borderId="14" xfId="4" applyNumberFormat="1" applyFont="1" applyFill="1" applyBorder="1" applyAlignment="1">
      <alignment vertical="top"/>
    </xf>
    <xf numFmtId="0" fontId="4" fillId="5" borderId="1" xfId="1" applyFont="1" applyFill="1" applyBorder="1" applyAlignment="1">
      <alignment vertical="top" wrapText="1"/>
    </xf>
    <xf numFmtId="0" fontId="4" fillId="5" borderId="1" xfId="1" applyFont="1" applyFill="1" applyBorder="1" applyAlignment="1">
      <alignment vertical="top"/>
    </xf>
    <xf numFmtId="164" fontId="4" fillId="5" borderId="1" xfId="0" applyNumberFormat="1" applyFont="1" applyFill="1" applyBorder="1" applyAlignment="1">
      <alignment vertical="top" wrapText="1"/>
    </xf>
    <xf numFmtId="164" fontId="4" fillId="5" borderId="1" xfId="4" applyNumberFormat="1" applyFont="1" applyFill="1" applyBorder="1" applyAlignment="1">
      <alignment vertical="top" wrapText="1"/>
    </xf>
    <xf numFmtId="164" fontId="4" fillId="5" borderId="1" xfId="4" applyNumberFormat="1" applyFont="1" applyFill="1" applyBorder="1" applyAlignment="1">
      <alignment vertical="top"/>
    </xf>
    <xf numFmtId="164" fontId="4" fillId="5" borderId="16" xfId="4" applyNumberFormat="1" applyFont="1" applyFill="1" applyBorder="1" applyAlignment="1">
      <alignment vertical="top"/>
    </xf>
    <xf numFmtId="0" fontId="4" fillId="5" borderId="15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0" fillId="5" borderId="1" xfId="1" applyFont="1" applyFill="1" applyBorder="1" applyAlignment="1">
      <alignment vertical="top" wrapText="1"/>
    </xf>
    <xf numFmtId="0" fontId="0" fillId="5" borderId="1" xfId="1" applyFont="1" applyFill="1" applyBorder="1" applyAlignment="1">
      <alignment vertical="top"/>
    </xf>
    <xf numFmtId="0" fontId="4" fillId="9" borderId="15" xfId="0" applyFont="1" applyFill="1" applyBorder="1" applyAlignment="1">
      <alignment vertical="top"/>
    </xf>
    <xf numFmtId="0" fontId="4" fillId="9" borderId="1" xfId="1" applyFont="1" applyFill="1" applyBorder="1" applyAlignment="1">
      <alignment vertical="top"/>
    </xf>
    <xf numFmtId="0" fontId="4" fillId="9" borderId="1" xfId="1" applyFont="1" applyFill="1" applyBorder="1" applyAlignment="1">
      <alignment vertical="top" wrapText="1"/>
    </xf>
    <xf numFmtId="164" fontId="4" fillId="9" borderId="1" xfId="0" applyNumberFormat="1" applyFont="1" applyFill="1" applyBorder="1" applyAlignment="1">
      <alignment vertical="top" wrapText="1"/>
    </xf>
    <xf numFmtId="164" fontId="4" fillId="9" borderId="1" xfId="4" applyNumberFormat="1" applyFont="1" applyFill="1" applyBorder="1" applyAlignment="1">
      <alignment vertical="top"/>
    </xf>
    <xf numFmtId="164" fontId="4" fillId="9" borderId="16" xfId="4" applyNumberFormat="1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0" fillId="9" borderId="1" xfId="1" applyFont="1" applyFill="1" applyBorder="1" applyAlignment="1">
      <alignment vertical="top" wrapText="1"/>
    </xf>
    <xf numFmtId="0" fontId="0" fillId="9" borderId="1" xfId="1" applyFont="1" applyFill="1" applyBorder="1" applyAlignment="1">
      <alignment vertical="top"/>
    </xf>
    <xf numFmtId="164" fontId="4" fillId="9" borderId="1" xfId="4" applyNumberFormat="1" applyFont="1" applyFill="1" applyBorder="1" applyAlignment="1">
      <alignment vertical="top" wrapText="1"/>
    </xf>
    <xf numFmtId="0" fontId="5" fillId="8" borderId="41" xfId="0" applyFont="1" applyFill="1" applyBorder="1" applyAlignment="1">
      <alignment vertical="top"/>
    </xf>
    <xf numFmtId="164" fontId="4" fillId="5" borderId="23" xfId="4" applyNumberFormat="1" applyFont="1" applyFill="1" applyBorder="1" applyAlignment="1">
      <alignment vertical="top"/>
    </xf>
    <xf numFmtId="164" fontId="4" fillId="5" borderId="2" xfId="4" applyNumberFormat="1" applyFont="1" applyFill="1" applyBorder="1" applyAlignment="1">
      <alignment vertical="top"/>
    </xf>
    <xf numFmtId="164" fontId="4" fillId="9" borderId="2" xfId="4" applyNumberFormat="1" applyFont="1" applyFill="1" applyBorder="1" applyAlignment="1">
      <alignment vertical="top"/>
    </xf>
    <xf numFmtId="164" fontId="4" fillId="8" borderId="31" xfId="0" applyNumberFormat="1" applyFont="1" applyFill="1" applyBorder="1" applyAlignment="1">
      <alignment vertical="top"/>
    </xf>
    <xf numFmtId="164" fontId="4" fillId="8" borderId="22" xfId="0" applyNumberFormat="1" applyFont="1" applyFill="1" applyBorder="1"/>
    <xf numFmtId="0" fontId="5" fillId="8" borderId="32" xfId="0" applyFont="1" applyFill="1" applyBorder="1" applyAlignment="1">
      <alignment vertical="top"/>
    </xf>
    <xf numFmtId="164" fontId="4" fillId="5" borderId="42" xfId="4" applyNumberFormat="1" applyFont="1" applyFill="1" applyBorder="1" applyAlignment="1">
      <alignment vertical="top"/>
    </xf>
    <xf numFmtId="164" fontId="4" fillId="5" borderId="43" xfId="4" applyNumberFormat="1" applyFont="1" applyFill="1" applyBorder="1" applyAlignment="1">
      <alignment vertical="top"/>
    </xf>
    <xf numFmtId="164" fontId="4" fillId="9" borderId="43" xfId="4" applyNumberFormat="1" applyFont="1" applyFill="1" applyBorder="1" applyAlignment="1">
      <alignment vertical="top"/>
    </xf>
    <xf numFmtId="164" fontId="4" fillId="0" borderId="43" xfId="4" applyNumberFormat="1" applyFont="1" applyFill="1" applyBorder="1" applyAlignment="1">
      <alignment vertical="top"/>
    </xf>
    <xf numFmtId="164" fontId="4" fillId="0" borderId="44" xfId="4" applyNumberFormat="1" applyFont="1" applyFill="1" applyBorder="1" applyAlignment="1">
      <alignment vertical="top"/>
    </xf>
    <xf numFmtId="164" fontId="4" fillId="8" borderId="45" xfId="0" applyNumberFormat="1" applyFont="1" applyFill="1" applyBorder="1" applyAlignment="1">
      <alignment vertical="top"/>
    </xf>
    <xf numFmtId="164" fontId="4" fillId="8" borderId="44" xfId="0" applyNumberFormat="1" applyFont="1" applyFill="1" applyBorder="1"/>
    <xf numFmtId="164" fontId="5" fillId="8" borderId="32" xfId="0" applyNumberFormat="1" applyFont="1" applyFill="1" applyBorder="1" applyAlignment="1">
      <alignment horizontal="center"/>
    </xf>
    <xf numFmtId="0" fontId="5" fillId="8" borderId="46" xfId="0" applyFont="1" applyFill="1" applyBorder="1" applyAlignment="1">
      <alignment vertical="top"/>
    </xf>
    <xf numFmtId="164" fontId="4" fillId="0" borderId="42" xfId="4" applyNumberFormat="1" applyFont="1" applyFill="1" applyBorder="1" applyAlignment="1">
      <alignment vertical="top"/>
    </xf>
    <xf numFmtId="0" fontId="7" fillId="6" borderId="32" xfId="0" applyFont="1" applyFill="1" applyBorder="1" applyAlignment="1">
      <alignment horizontal="center" wrapText="1"/>
    </xf>
    <xf numFmtId="0" fontId="9" fillId="6" borderId="32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wrapText="1"/>
    </xf>
    <xf numFmtId="0" fontId="7" fillId="6" borderId="26" xfId="0" applyFont="1" applyFill="1" applyBorder="1"/>
    <xf numFmtId="0" fontId="0" fillId="0" borderId="24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7" fillId="0" borderId="25" xfId="0" applyFont="1" applyBorder="1"/>
    <xf numFmtId="0" fontId="0" fillId="6" borderId="15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7" fillId="6" borderId="16" xfId="0" applyFont="1" applyFill="1" applyBorder="1"/>
    <xf numFmtId="0" fontId="0" fillId="0" borderId="1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6" xfId="0" applyFont="1" applyBorder="1" applyAlignment="1">
      <alignment horizontal="right"/>
    </xf>
    <xf numFmtId="4" fontId="0" fillId="6" borderId="1" xfId="0" applyNumberFormat="1" applyFill="1" applyBorder="1" applyAlignment="1">
      <alignment horizontal="center"/>
    </xf>
    <xf numFmtId="2" fontId="7" fillId="6" borderId="16" xfId="0" applyNumberFormat="1" applyFont="1" applyFill="1" applyBorder="1" applyAlignment="1">
      <alignment horizontal="right"/>
    </xf>
    <xf numFmtId="2" fontId="0" fillId="6" borderId="1" xfId="0" applyNumberFormat="1" applyFill="1" applyBorder="1" applyAlignment="1">
      <alignment horizontal="center"/>
    </xf>
    <xf numFmtId="0" fontId="7" fillId="6" borderId="16" xfId="0" applyFont="1" applyFill="1" applyBorder="1" applyAlignment="1">
      <alignment horizontal="right"/>
    </xf>
    <xf numFmtId="0" fontId="0" fillId="6" borderId="17" xfId="0" applyFill="1" applyBorder="1"/>
    <xf numFmtId="0" fontId="0" fillId="6" borderId="18" xfId="0" applyFill="1" applyBorder="1"/>
    <xf numFmtId="0" fontId="0" fillId="6" borderId="18" xfId="0" applyFill="1" applyBorder="1" applyAlignment="1">
      <alignment horizontal="center"/>
    </xf>
    <xf numFmtId="0" fontId="7" fillId="6" borderId="19" xfId="0" applyFont="1" applyFill="1" applyBorder="1" applyAlignment="1">
      <alignment horizontal="right"/>
    </xf>
    <xf numFmtId="0" fontId="7" fillId="10" borderId="32" xfId="0" applyFont="1" applyFill="1" applyBorder="1" applyAlignment="1">
      <alignment horizontal="center" wrapText="1"/>
    </xf>
    <xf numFmtId="0" fontId="7" fillId="10" borderId="8" xfId="0" applyFont="1" applyFill="1" applyBorder="1" applyAlignment="1">
      <alignment horizontal="center" wrapText="1"/>
    </xf>
    <xf numFmtId="0" fontId="7" fillId="10" borderId="47" xfId="0" applyFont="1" applyFill="1" applyBorder="1" applyAlignment="1">
      <alignment horizontal="center" vertical="center"/>
    </xf>
    <xf numFmtId="0" fontId="7" fillId="10" borderId="47" xfId="0" applyFont="1" applyFill="1" applyBorder="1"/>
    <xf numFmtId="0" fontId="0" fillId="0" borderId="30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7" fillId="0" borderId="25" xfId="0" applyNumberFormat="1" applyFont="1" applyBorder="1"/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7" fillId="6" borderId="16" xfId="0" applyNumberFormat="1" applyFont="1" applyFill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7" fillId="0" borderId="16" xfId="0" applyNumberFormat="1" applyFont="1" applyBorder="1"/>
    <xf numFmtId="165" fontId="0" fillId="0" borderId="1" xfId="0" applyNumberForma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2" fontId="7" fillId="0" borderId="19" xfId="0" applyNumberFormat="1" applyFont="1" applyBorder="1"/>
    <xf numFmtId="0" fontId="5" fillId="8" borderId="9" xfId="0" applyFont="1" applyFill="1" applyBorder="1" applyAlignment="1">
      <alignment vertical="top"/>
    </xf>
    <xf numFmtId="0" fontId="5" fillId="8" borderId="10" xfId="0" applyFont="1" applyFill="1" applyBorder="1" applyAlignment="1">
      <alignment vertical="top" wrapText="1"/>
    </xf>
    <xf numFmtId="0" fontId="5" fillId="8" borderId="10" xfId="0" applyFont="1" applyFill="1" applyBorder="1" applyAlignment="1">
      <alignment vertical="top"/>
    </xf>
    <xf numFmtId="0" fontId="5" fillId="8" borderId="11" xfId="0" applyFont="1" applyFill="1" applyBorder="1" applyAlignment="1">
      <alignment vertical="top"/>
    </xf>
    <xf numFmtId="0" fontId="4" fillId="0" borderId="15" xfId="3" applyFont="1" applyFill="1" applyBorder="1" applyAlignment="1">
      <alignment vertical="top"/>
    </xf>
    <xf numFmtId="0" fontId="4" fillId="0" borderId="15" xfId="2" applyFont="1" applyFill="1" applyBorder="1" applyAlignment="1">
      <alignment vertical="top"/>
    </xf>
    <xf numFmtId="0" fontId="4" fillId="0" borderId="15" xfId="1" applyFont="1" applyFill="1" applyBorder="1" applyAlignment="1">
      <alignment vertical="top"/>
    </xf>
    <xf numFmtId="164" fontId="4" fillId="0" borderId="2" xfId="4" applyNumberFormat="1" applyFont="1" applyFill="1" applyBorder="1" applyAlignment="1">
      <alignment horizontal="left" vertical="top"/>
    </xf>
    <xf numFmtId="164" fontId="4" fillId="0" borderId="40" xfId="4" applyNumberFormat="1" applyFont="1" applyFill="1" applyBorder="1" applyAlignment="1">
      <alignment horizontal="left" vertical="top"/>
    </xf>
    <xf numFmtId="0" fontId="5" fillId="8" borderId="30" xfId="0" applyFont="1" applyFill="1" applyBorder="1" applyAlignment="1">
      <alignment horizontal="left" vertical="top" wrapText="1"/>
    </xf>
    <xf numFmtId="0" fontId="5" fillId="8" borderId="18" xfId="0" applyFont="1" applyFill="1" applyBorder="1" applyAlignment="1">
      <alignment horizontal="left" vertical="top" wrapText="1"/>
    </xf>
    <xf numFmtId="0" fontId="8" fillId="8" borderId="8" xfId="0" applyFont="1" applyFill="1" applyBorder="1" applyAlignment="1">
      <alignment horizontal="left"/>
    </xf>
    <xf numFmtId="0" fontId="8" fillId="8" borderId="12" xfId="0" applyFont="1" applyFill="1" applyBorder="1" applyAlignment="1">
      <alignment horizontal="left"/>
    </xf>
    <xf numFmtId="0" fontId="8" fillId="8" borderId="20" xfId="0" applyFont="1" applyFill="1" applyBorder="1" applyAlignment="1">
      <alignment horizontal="left"/>
    </xf>
    <xf numFmtId="0" fontId="4" fillId="5" borderId="39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8" borderId="24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164" fontId="5" fillId="8" borderId="9" xfId="0" applyNumberFormat="1" applyFont="1" applyFill="1" applyBorder="1" applyAlignment="1">
      <alignment horizontal="center"/>
    </xf>
    <xf numFmtId="164" fontId="5" fillId="8" borderId="10" xfId="0" applyNumberFormat="1" applyFont="1" applyFill="1" applyBorder="1" applyAlignment="1">
      <alignment horizontal="center"/>
    </xf>
    <xf numFmtId="164" fontId="5" fillId="8" borderId="11" xfId="0" applyNumberFormat="1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 wrapText="1"/>
    </xf>
    <xf numFmtId="0" fontId="7" fillId="10" borderId="44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left"/>
    </xf>
    <xf numFmtId="0" fontId="7" fillId="7" borderId="48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left"/>
    </xf>
    <xf numFmtId="0" fontId="7" fillId="10" borderId="9" xfId="0" applyFont="1" applyFill="1" applyBorder="1" applyAlignment="1">
      <alignment horizontal="center" wrapText="1"/>
    </xf>
    <xf numFmtId="0" fontId="7" fillId="10" borderId="11" xfId="0" applyFont="1" applyFill="1" applyBorder="1" applyAlignment="1">
      <alignment horizontal="center" wrapText="1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9" fillId="6" borderId="45" xfId="0" applyFont="1" applyFill="1" applyBorder="1" applyAlignment="1">
      <alignment horizontal="center" wrapText="1"/>
    </xf>
    <xf numFmtId="0" fontId="9" fillId="6" borderId="44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7" fillId="6" borderId="47" xfId="0" applyFont="1" applyFill="1" applyBorder="1" applyAlignment="1">
      <alignment horizontal="center" wrapText="1"/>
    </xf>
    <xf numFmtId="0" fontId="7" fillId="6" borderId="46" xfId="0" applyFont="1" applyFill="1" applyBorder="1" applyAlignment="1">
      <alignment horizontal="center" wrapText="1"/>
    </xf>
    <xf numFmtId="0" fontId="7" fillId="6" borderId="45" xfId="0" applyFont="1" applyFill="1" applyBorder="1" applyAlignment="1">
      <alignment horizontal="center" wrapText="1"/>
    </xf>
    <xf numFmtId="0" fontId="7" fillId="6" borderId="44" xfId="0" applyFont="1" applyFill="1" applyBorder="1" applyAlignment="1">
      <alignment horizontal="center" wrapText="1"/>
    </xf>
    <xf numFmtId="0" fontId="7" fillId="7" borderId="33" xfId="0" applyFont="1" applyFill="1" applyBorder="1" applyAlignment="1">
      <alignment horizontal="left" wrapText="1"/>
    </xf>
    <xf numFmtId="0" fontId="7" fillId="7" borderId="7" xfId="0" applyFont="1" applyFill="1" applyBorder="1" applyAlignment="1">
      <alignment horizontal="left" wrapText="1"/>
    </xf>
    <xf numFmtId="0" fontId="7" fillId="7" borderId="34" xfId="0" applyFont="1" applyFill="1" applyBorder="1" applyAlignment="1">
      <alignment horizontal="left" wrapText="1"/>
    </xf>
  </cellXfs>
  <cellStyles count="5">
    <cellStyle name="Bad" xfId="2" builtinId="27"/>
    <cellStyle name="Currency" xfId="4" builtinId="4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92B1-2E13-AB4C-88A2-604091C14FB1}">
  <sheetPr>
    <tabColor rgb="FF92D050"/>
  </sheetPr>
  <dimension ref="A1:S54"/>
  <sheetViews>
    <sheetView tabSelected="1" zoomScaleNormal="100" workbookViewId="0">
      <pane ySplit="4" topLeftCell="A5" activePane="bottomLeft" state="frozen"/>
      <selection pane="bottomLeft" activeCell="D15" sqref="D15"/>
    </sheetView>
  </sheetViews>
  <sheetFormatPr baseColWidth="10" defaultColWidth="8.83203125" defaultRowHeight="15" x14ac:dyDescent="0.2"/>
  <cols>
    <col min="1" max="1" width="6.1640625" style="1" bestFit="1" customWidth="1"/>
    <col min="2" max="2" width="5.6640625" style="1" customWidth="1"/>
    <col min="3" max="3" width="13" style="1" bestFit="1" customWidth="1"/>
    <col min="4" max="4" width="36.6640625" style="26" bestFit="1" customWidth="1"/>
    <col min="5" max="5" width="10.5" style="1" bestFit="1" customWidth="1"/>
    <col min="6" max="6" width="7.33203125" style="1" bestFit="1" customWidth="1"/>
    <col min="7" max="12" width="13.5" style="1" customWidth="1"/>
    <col min="13" max="13" width="2.6640625" style="1" customWidth="1"/>
    <col min="14" max="14" width="13.5" style="27" customWidth="1"/>
    <col min="15" max="15" width="8.83203125" style="1"/>
    <col min="16" max="16" width="11.1640625" style="1" bestFit="1" customWidth="1"/>
    <col min="17" max="19" width="8.83203125" style="1"/>
    <col min="20" max="16384" width="8.83203125" style="2"/>
  </cols>
  <sheetData>
    <row r="1" spans="1:16" ht="17" thickBot="1" x14ac:dyDescent="0.25">
      <c r="A1" s="155" t="s">
        <v>115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6" ht="12" customHeight="1" thickBot="1" x14ac:dyDescent="0.25"/>
    <row r="3" spans="1:16" s="28" customFormat="1" ht="16" thickBot="1" x14ac:dyDescent="0.25">
      <c r="A3" s="164" t="s">
        <v>10</v>
      </c>
      <c r="B3" s="165"/>
      <c r="C3" s="165"/>
      <c r="D3" s="165"/>
      <c r="E3" s="166"/>
      <c r="F3" s="164" t="s">
        <v>0</v>
      </c>
      <c r="G3" s="165"/>
      <c r="H3" s="165"/>
      <c r="I3" s="165"/>
      <c r="J3" s="165"/>
      <c r="K3" s="165"/>
      <c r="L3" s="166"/>
      <c r="M3" s="39"/>
      <c r="N3" s="97" t="s">
        <v>108</v>
      </c>
    </row>
    <row r="4" spans="1:16" s="28" customFormat="1" ht="17" thickBot="1" x14ac:dyDescent="0.25">
      <c r="A4" s="45" t="s">
        <v>6</v>
      </c>
      <c r="B4" s="42" t="s">
        <v>7</v>
      </c>
      <c r="C4" s="44" t="s">
        <v>1</v>
      </c>
      <c r="D4" s="44" t="s">
        <v>2</v>
      </c>
      <c r="E4" s="42" t="s">
        <v>3</v>
      </c>
      <c r="F4" s="42" t="s">
        <v>106</v>
      </c>
      <c r="G4" s="42">
        <v>2021</v>
      </c>
      <c r="H4" s="42">
        <v>2022</v>
      </c>
      <c r="I4" s="42">
        <v>2023</v>
      </c>
      <c r="J4" s="42">
        <v>2024</v>
      </c>
      <c r="K4" s="83">
        <v>2025</v>
      </c>
      <c r="L4" s="89" t="s">
        <v>107</v>
      </c>
      <c r="M4" s="41"/>
      <c r="N4" s="98" t="s">
        <v>110</v>
      </c>
    </row>
    <row r="5" spans="1:16" s="1" customFormat="1" ht="16" x14ac:dyDescent="0.2">
      <c r="A5" s="167" t="s">
        <v>111</v>
      </c>
      <c r="B5" s="168"/>
      <c r="C5" s="56" t="s">
        <v>89</v>
      </c>
      <c r="D5" s="56" t="s">
        <v>90</v>
      </c>
      <c r="E5" s="57" t="s">
        <v>45</v>
      </c>
      <c r="F5" s="58" t="s">
        <v>88</v>
      </c>
      <c r="G5" s="59">
        <v>4500000</v>
      </c>
      <c r="H5" s="60">
        <v>0</v>
      </c>
      <c r="I5" s="60">
        <v>0</v>
      </c>
      <c r="J5" s="60">
        <v>0</v>
      </c>
      <c r="K5" s="84">
        <v>0</v>
      </c>
      <c r="L5" s="90">
        <f>SUM(G5:K5)</f>
        <v>4500000</v>
      </c>
      <c r="M5" s="38"/>
      <c r="N5" s="99">
        <f>Program!T3</f>
        <v>4500000</v>
      </c>
    </row>
    <row r="6" spans="1:16" s="1" customFormat="1" ht="16" x14ac:dyDescent="0.2">
      <c r="A6" s="158" t="s">
        <v>111</v>
      </c>
      <c r="B6" s="159"/>
      <c r="C6" s="62" t="s">
        <v>91</v>
      </c>
      <c r="D6" s="62" t="s">
        <v>92</v>
      </c>
      <c r="E6" s="63" t="s">
        <v>8</v>
      </c>
      <c r="F6" s="64" t="s">
        <v>105</v>
      </c>
      <c r="G6" s="65">
        <v>2244000</v>
      </c>
      <c r="H6" s="66">
        <v>1756000</v>
      </c>
      <c r="I6" s="66">
        <v>0</v>
      </c>
      <c r="J6" s="66">
        <v>0</v>
      </c>
      <c r="K6" s="85">
        <v>0</v>
      </c>
      <c r="L6" s="91">
        <f t="shared" ref="L6:L39" si="0">SUM(G6:K6)</f>
        <v>4000000</v>
      </c>
      <c r="M6" s="38"/>
      <c r="N6" s="99">
        <f>Program!T4</f>
        <v>4000000</v>
      </c>
    </row>
    <row r="7" spans="1:16" s="1" customFormat="1" ht="16" x14ac:dyDescent="0.2">
      <c r="A7" s="158" t="s">
        <v>111</v>
      </c>
      <c r="B7" s="159"/>
      <c r="C7" s="62" t="s">
        <v>93</v>
      </c>
      <c r="D7" s="62" t="s">
        <v>94</v>
      </c>
      <c r="E7" s="63" t="s">
        <v>35</v>
      </c>
      <c r="F7" s="64" t="s">
        <v>86</v>
      </c>
      <c r="G7" s="65">
        <v>0</v>
      </c>
      <c r="H7" s="66">
        <v>3674000</v>
      </c>
      <c r="I7" s="66">
        <v>0</v>
      </c>
      <c r="J7" s="66">
        <v>0</v>
      </c>
      <c r="K7" s="85">
        <v>0</v>
      </c>
      <c r="L7" s="91">
        <f t="shared" si="0"/>
        <v>3674000</v>
      </c>
      <c r="M7" s="38"/>
      <c r="N7" s="99">
        <f>Program!T5</f>
        <v>3674000</v>
      </c>
    </row>
    <row r="8" spans="1:16" s="1" customFormat="1" ht="16" x14ac:dyDescent="0.2">
      <c r="A8" s="158" t="s">
        <v>111</v>
      </c>
      <c r="B8" s="159"/>
      <c r="C8" s="62" t="s">
        <v>95</v>
      </c>
      <c r="D8" s="62" t="s">
        <v>96</v>
      </c>
      <c r="E8" s="63" t="s">
        <v>9</v>
      </c>
      <c r="F8" s="64" t="s">
        <v>88</v>
      </c>
      <c r="G8" s="65">
        <v>0</v>
      </c>
      <c r="H8" s="66">
        <v>0</v>
      </c>
      <c r="I8" s="66">
        <v>1758000</v>
      </c>
      <c r="J8" s="66">
        <v>0</v>
      </c>
      <c r="K8" s="85">
        <v>0</v>
      </c>
      <c r="L8" s="91">
        <f t="shared" si="0"/>
        <v>1758000</v>
      </c>
      <c r="M8" s="38"/>
      <c r="N8" s="99">
        <f>Program!T6</f>
        <v>1758000</v>
      </c>
    </row>
    <row r="9" spans="1:16" s="1" customFormat="1" ht="16" x14ac:dyDescent="0.2">
      <c r="A9" s="158" t="s">
        <v>111</v>
      </c>
      <c r="B9" s="159"/>
      <c r="C9" s="62" t="s">
        <v>97</v>
      </c>
      <c r="D9" s="62" t="s">
        <v>98</v>
      </c>
      <c r="E9" s="63" t="s">
        <v>8</v>
      </c>
      <c r="F9" s="64" t="s">
        <v>88</v>
      </c>
      <c r="G9" s="65">
        <v>0</v>
      </c>
      <c r="H9" s="66">
        <v>0</v>
      </c>
      <c r="I9" s="66">
        <v>1400000</v>
      </c>
      <c r="J9" s="66">
        <v>0</v>
      </c>
      <c r="K9" s="85">
        <v>0</v>
      </c>
      <c r="L9" s="91">
        <f t="shared" si="0"/>
        <v>1400000</v>
      </c>
      <c r="M9" s="38"/>
      <c r="N9" s="99">
        <f>Program!T7</f>
        <v>1400000</v>
      </c>
    </row>
    <row r="10" spans="1:16" s="1" customFormat="1" ht="16" x14ac:dyDescent="0.2">
      <c r="A10" s="158" t="s">
        <v>111</v>
      </c>
      <c r="B10" s="159"/>
      <c r="C10" s="62" t="s">
        <v>99</v>
      </c>
      <c r="D10" s="62" t="s">
        <v>100</v>
      </c>
      <c r="E10" s="63" t="s">
        <v>69</v>
      </c>
      <c r="F10" s="64" t="s">
        <v>88</v>
      </c>
      <c r="G10" s="65">
        <v>0</v>
      </c>
      <c r="H10" s="66">
        <v>0</v>
      </c>
      <c r="I10" s="66">
        <v>0</v>
      </c>
      <c r="J10" s="66">
        <v>0</v>
      </c>
      <c r="K10" s="85">
        <v>2376000</v>
      </c>
      <c r="L10" s="91">
        <f t="shared" si="0"/>
        <v>2376000</v>
      </c>
      <c r="M10" s="38"/>
      <c r="N10" s="99">
        <f>Program!T8</f>
        <v>2376000</v>
      </c>
    </row>
    <row r="11" spans="1:16" s="1" customFormat="1" ht="16" x14ac:dyDescent="0.2">
      <c r="A11" s="158" t="s">
        <v>111</v>
      </c>
      <c r="B11" s="159"/>
      <c r="C11" s="62" t="s">
        <v>101</v>
      </c>
      <c r="D11" s="62" t="s">
        <v>49</v>
      </c>
      <c r="E11" s="63" t="s">
        <v>8</v>
      </c>
      <c r="F11" s="64" t="s">
        <v>88</v>
      </c>
      <c r="G11" s="65">
        <v>0</v>
      </c>
      <c r="H11" s="66">
        <v>0</v>
      </c>
      <c r="I11" s="66">
        <v>0</v>
      </c>
      <c r="J11" s="66">
        <v>1498000</v>
      </c>
      <c r="K11" s="85">
        <v>0</v>
      </c>
      <c r="L11" s="91">
        <f t="shared" si="0"/>
        <v>1498000</v>
      </c>
      <c r="M11" s="38"/>
      <c r="N11" s="99">
        <f>Program!T9</f>
        <v>1498000</v>
      </c>
      <c r="P11" s="27"/>
    </row>
    <row r="12" spans="1:16" s="1" customFormat="1" ht="16" x14ac:dyDescent="0.2">
      <c r="A12" s="158" t="s">
        <v>111</v>
      </c>
      <c r="B12" s="159"/>
      <c r="C12" s="62" t="s">
        <v>102</v>
      </c>
      <c r="D12" s="62" t="s">
        <v>103</v>
      </c>
      <c r="E12" s="63" t="s">
        <v>59</v>
      </c>
      <c r="F12" s="64" t="s">
        <v>88</v>
      </c>
      <c r="G12" s="65">
        <v>0</v>
      </c>
      <c r="H12" s="66">
        <v>0</v>
      </c>
      <c r="I12" s="66">
        <v>0</v>
      </c>
      <c r="J12" s="66"/>
      <c r="K12" s="85">
        <v>1200000</v>
      </c>
      <c r="L12" s="91">
        <f t="shared" si="0"/>
        <v>1200000</v>
      </c>
      <c r="M12" s="38"/>
      <c r="N12" s="99">
        <f>Program!T10</f>
        <v>1200000</v>
      </c>
    </row>
    <row r="13" spans="1:16" s="1" customFormat="1" ht="16" x14ac:dyDescent="0.2">
      <c r="A13" s="68">
        <v>61.19</v>
      </c>
      <c r="B13" s="69">
        <v>1</v>
      </c>
      <c r="C13" s="70" t="s">
        <v>57</v>
      </c>
      <c r="D13" s="70" t="s">
        <v>58</v>
      </c>
      <c r="E13" s="69" t="s">
        <v>59</v>
      </c>
      <c r="F13" s="64" t="s">
        <v>86</v>
      </c>
      <c r="G13" s="65">
        <v>0</v>
      </c>
      <c r="H13" s="65">
        <v>1611200</v>
      </c>
      <c r="I13" s="65">
        <v>0</v>
      </c>
      <c r="J13" s="66"/>
      <c r="K13" s="85">
        <v>0</v>
      </c>
      <c r="L13" s="91">
        <f t="shared" si="0"/>
        <v>1611200</v>
      </c>
      <c r="M13" s="38"/>
      <c r="N13" s="99">
        <f>Program!T11</f>
        <v>1611200</v>
      </c>
    </row>
    <row r="14" spans="1:16" s="1" customFormat="1" ht="16" x14ac:dyDescent="0.2">
      <c r="A14" s="73">
        <v>58.6</v>
      </c>
      <c r="B14" s="74">
        <v>2</v>
      </c>
      <c r="C14" s="75" t="s">
        <v>11</v>
      </c>
      <c r="D14" s="75" t="s">
        <v>12</v>
      </c>
      <c r="E14" s="74" t="s">
        <v>13</v>
      </c>
      <c r="F14" s="76" t="s">
        <v>86</v>
      </c>
      <c r="G14" s="77">
        <v>364000</v>
      </c>
      <c r="H14" s="77">
        <v>0</v>
      </c>
      <c r="I14" s="77">
        <v>0</v>
      </c>
      <c r="J14" s="77"/>
      <c r="K14" s="86">
        <v>0</v>
      </c>
      <c r="L14" s="92">
        <f t="shared" si="0"/>
        <v>364000</v>
      </c>
      <c r="M14" s="38"/>
      <c r="N14" s="99">
        <f>Program!T12</f>
        <v>364000</v>
      </c>
    </row>
    <row r="15" spans="1:16" s="1" customFormat="1" ht="16" x14ac:dyDescent="0.2">
      <c r="A15" s="68">
        <v>57</v>
      </c>
      <c r="B15" s="63">
        <v>3</v>
      </c>
      <c r="C15" s="62" t="s">
        <v>17</v>
      </c>
      <c r="D15" s="62" t="s">
        <v>18</v>
      </c>
      <c r="E15" s="63" t="s">
        <v>16</v>
      </c>
      <c r="F15" s="69" t="s">
        <v>86</v>
      </c>
      <c r="G15" s="65">
        <v>408800</v>
      </c>
      <c r="H15" s="66">
        <v>0</v>
      </c>
      <c r="I15" s="66">
        <v>0</v>
      </c>
      <c r="J15" s="66"/>
      <c r="K15" s="85">
        <v>0</v>
      </c>
      <c r="L15" s="91">
        <f t="shared" si="0"/>
        <v>408800</v>
      </c>
      <c r="M15" s="38"/>
      <c r="N15" s="99">
        <f>Program!T13</f>
        <v>408800</v>
      </c>
    </row>
    <row r="16" spans="1:16" s="1" customFormat="1" ht="16" x14ac:dyDescent="0.2">
      <c r="A16" s="73">
        <v>55.43</v>
      </c>
      <c r="B16" s="79">
        <v>4</v>
      </c>
      <c r="C16" s="80" t="s">
        <v>14</v>
      </c>
      <c r="D16" s="80" t="s">
        <v>15</v>
      </c>
      <c r="E16" s="81" t="s">
        <v>16</v>
      </c>
      <c r="F16" s="79" t="s">
        <v>86</v>
      </c>
      <c r="G16" s="82">
        <v>0</v>
      </c>
      <c r="H16" s="77">
        <v>0</v>
      </c>
      <c r="I16" s="77">
        <v>0</v>
      </c>
      <c r="J16" s="77">
        <v>4048000</v>
      </c>
      <c r="K16" s="86">
        <v>0</v>
      </c>
      <c r="L16" s="92">
        <f t="shared" si="0"/>
        <v>4048000</v>
      </c>
      <c r="M16" s="38"/>
      <c r="N16" s="99">
        <f>Program!T14</f>
        <v>4048000</v>
      </c>
    </row>
    <row r="17" spans="1:14" s="1" customFormat="1" ht="16" x14ac:dyDescent="0.2">
      <c r="A17" s="68">
        <v>54.2</v>
      </c>
      <c r="B17" s="69">
        <v>5</v>
      </c>
      <c r="C17" s="71" t="s">
        <v>84</v>
      </c>
      <c r="D17" s="71" t="s">
        <v>85</v>
      </c>
      <c r="E17" s="72" t="s">
        <v>8</v>
      </c>
      <c r="F17" s="69" t="s">
        <v>86</v>
      </c>
      <c r="G17" s="66">
        <v>0</v>
      </c>
      <c r="H17" s="66">
        <v>0</v>
      </c>
      <c r="I17" s="66">
        <v>1039175</v>
      </c>
      <c r="J17" s="66">
        <v>0</v>
      </c>
      <c r="K17" s="85">
        <v>0</v>
      </c>
      <c r="L17" s="91">
        <f t="shared" si="0"/>
        <v>1039175</v>
      </c>
      <c r="M17" s="38"/>
      <c r="N17" s="99">
        <f>Program!T15</f>
        <v>1039175</v>
      </c>
    </row>
    <row r="18" spans="1:14" s="1" customFormat="1" ht="16" x14ac:dyDescent="0.2">
      <c r="A18" s="68">
        <v>53.95</v>
      </c>
      <c r="B18" s="69">
        <v>6</v>
      </c>
      <c r="C18" s="70" t="s">
        <v>72</v>
      </c>
      <c r="D18" s="70" t="s">
        <v>73</v>
      </c>
      <c r="E18" s="69" t="s">
        <v>69</v>
      </c>
      <c r="F18" s="69" t="s">
        <v>86</v>
      </c>
      <c r="G18" s="65">
        <v>188800</v>
      </c>
      <c r="H18" s="65">
        <v>0</v>
      </c>
      <c r="I18" s="66">
        <v>0</v>
      </c>
      <c r="J18" s="66">
        <v>0</v>
      </c>
      <c r="K18" s="85">
        <v>0</v>
      </c>
      <c r="L18" s="91">
        <f t="shared" si="0"/>
        <v>188800</v>
      </c>
      <c r="M18" s="38"/>
      <c r="N18" s="99">
        <f>Program!T16</f>
        <v>188800</v>
      </c>
    </row>
    <row r="19" spans="1:14" s="1" customFormat="1" ht="16" x14ac:dyDescent="0.2">
      <c r="A19" s="73">
        <v>53</v>
      </c>
      <c r="B19" s="79">
        <v>7</v>
      </c>
      <c r="C19" s="80" t="s">
        <v>27</v>
      </c>
      <c r="D19" s="80" t="s">
        <v>28</v>
      </c>
      <c r="E19" s="81" t="s">
        <v>29</v>
      </c>
      <c r="F19" s="77" t="s">
        <v>86</v>
      </c>
      <c r="G19" s="77">
        <v>0</v>
      </c>
      <c r="H19" s="77">
        <v>0</v>
      </c>
      <c r="I19" s="77">
        <v>0</v>
      </c>
      <c r="J19" s="82">
        <v>0</v>
      </c>
      <c r="K19" s="86">
        <v>3460000</v>
      </c>
      <c r="L19" s="92">
        <f t="shared" si="0"/>
        <v>3460000</v>
      </c>
      <c r="M19" s="38"/>
      <c r="N19" s="99">
        <f>Program!T17</f>
        <v>3460000</v>
      </c>
    </row>
    <row r="20" spans="1:14" s="1" customFormat="1" ht="16" x14ac:dyDescent="0.2">
      <c r="A20" s="20">
        <v>52</v>
      </c>
      <c r="B20" s="4">
        <v>8</v>
      </c>
      <c r="C20" s="11" t="s">
        <v>43</v>
      </c>
      <c r="D20" s="11" t="s">
        <v>44</v>
      </c>
      <c r="E20" s="12" t="s">
        <v>45</v>
      </c>
      <c r="F20" s="4" t="s">
        <v>104</v>
      </c>
      <c r="G20" s="151" t="s">
        <v>116</v>
      </c>
      <c r="H20" s="152"/>
      <c r="I20" s="152"/>
      <c r="J20" s="152"/>
      <c r="K20" s="152"/>
      <c r="L20" s="93">
        <v>0</v>
      </c>
      <c r="M20" s="38"/>
      <c r="N20" s="99">
        <f>Program!T18</f>
        <v>4800000</v>
      </c>
    </row>
    <row r="21" spans="1:14" s="1" customFormat="1" ht="16" x14ac:dyDescent="0.2">
      <c r="A21" s="68">
        <v>48.14</v>
      </c>
      <c r="B21" s="69">
        <v>9</v>
      </c>
      <c r="C21" s="71" t="s">
        <v>24</v>
      </c>
      <c r="D21" s="71" t="s">
        <v>25</v>
      </c>
      <c r="E21" s="72" t="s">
        <v>26</v>
      </c>
      <c r="F21" s="69" t="s">
        <v>109</v>
      </c>
      <c r="G21" s="66">
        <v>0</v>
      </c>
      <c r="H21" s="66">
        <v>152000</v>
      </c>
      <c r="I21" s="65">
        <v>2365200</v>
      </c>
      <c r="J21" s="65">
        <v>0</v>
      </c>
      <c r="K21" s="85">
        <v>0</v>
      </c>
      <c r="L21" s="91">
        <f t="shared" si="0"/>
        <v>2517200</v>
      </c>
      <c r="M21" s="38"/>
      <c r="N21" s="99">
        <f>Program!T19</f>
        <v>2517200</v>
      </c>
    </row>
    <row r="22" spans="1:14" s="1" customFormat="1" ht="16" x14ac:dyDescent="0.2">
      <c r="A22" s="73">
        <v>47.91</v>
      </c>
      <c r="B22" s="79">
        <v>10</v>
      </c>
      <c r="C22" s="80" t="s">
        <v>19</v>
      </c>
      <c r="D22" s="80" t="s">
        <v>20</v>
      </c>
      <c r="E22" s="81" t="s">
        <v>21</v>
      </c>
      <c r="F22" s="76" t="s">
        <v>87</v>
      </c>
      <c r="G22" s="77">
        <v>0</v>
      </c>
      <c r="H22" s="82">
        <v>0</v>
      </c>
      <c r="I22" s="77">
        <v>387242</v>
      </c>
      <c r="J22" s="82">
        <v>0</v>
      </c>
      <c r="K22" s="86">
        <v>0</v>
      </c>
      <c r="L22" s="92">
        <f t="shared" si="0"/>
        <v>387242</v>
      </c>
      <c r="M22" s="38"/>
      <c r="N22" s="99">
        <f>Program!T20</f>
        <v>4845000</v>
      </c>
    </row>
    <row r="23" spans="1:14" s="1" customFormat="1" ht="16" x14ac:dyDescent="0.2">
      <c r="A23" s="73">
        <v>46.35</v>
      </c>
      <c r="B23" s="74">
        <v>11</v>
      </c>
      <c r="C23" s="80" t="s">
        <v>78</v>
      </c>
      <c r="D23" s="80" t="s">
        <v>79</v>
      </c>
      <c r="E23" s="81" t="s">
        <v>80</v>
      </c>
      <c r="F23" s="76" t="s">
        <v>87</v>
      </c>
      <c r="G23" s="77">
        <v>0</v>
      </c>
      <c r="H23" s="77">
        <v>0</v>
      </c>
      <c r="I23" s="77">
        <v>0</v>
      </c>
      <c r="J23" s="77">
        <v>281568</v>
      </c>
      <c r="K23" s="86">
        <v>0</v>
      </c>
      <c r="L23" s="92">
        <f t="shared" si="0"/>
        <v>281568</v>
      </c>
      <c r="M23" s="38"/>
      <c r="N23" s="99">
        <f>Program!T21</f>
        <v>4434696</v>
      </c>
    </row>
    <row r="24" spans="1:14" s="1" customFormat="1" ht="16" x14ac:dyDescent="0.2">
      <c r="A24" s="20">
        <v>44.46</v>
      </c>
      <c r="B24" s="4">
        <v>12</v>
      </c>
      <c r="C24" s="3" t="s">
        <v>22</v>
      </c>
      <c r="D24" s="3" t="s">
        <v>23</v>
      </c>
      <c r="E24" s="4" t="s">
        <v>9</v>
      </c>
      <c r="F24" s="4" t="s">
        <v>104</v>
      </c>
      <c r="G24" s="151" t="s">
        <v>117</v>
      </c>
      <c r="H24" s="152"/>
      <c r="I24" s="152"/>
      <c r="J24" s="152"/>
      <c r="K24" s="152"/>
      <c r="L24" s="93">
        <v>0</v>
      </c>
      <c r="M24" s="38"/>
      <c r="N24" s="99">
        <f>Program!T22</f>
        <v>882000</v>
      </c>
    </row>
    <row r="25" spans="1:14" s="1" customFormat="1" ht="16" x14ac:dyDescent="0.2">
      <c r="A25" s="73">
        <v>44.45</v>
      </c>
      <c r="B25" s="74">
        <v>13</v>
      </c>
      <c r="C25" s="75" t="s">
        <v>30</v>
      </c>
      <c r="D25" s="75" t="s">
        <v>31</v>
      </c>
      <c r="E25" s="74" t="s">
        <v>32</v>
      </c>
      <c r="F25" s="76" t="s">
        <v>87</v>
      </c>
      <c r="G25" s="77">
        <v>0</v>
      </c>
      <c r="H25" s="77">
        <v>0</v>
      </c>
      <c r="I25" s="77">
        <v>0</v>
      </c>
      <c r="J25" s="77">
        <v>340000</v>
      </c>
      <c r="K25" s="86">
        <v>0</v>
      </c>
      <c r="L25" s="92">
        <f t="shared" si="0"/>
        <v>340000</v>
      </c>
      <c r="M25" s="38"/>
      <c r="N25" s="99">
        <f>Program!T23</f>
        <v>340000</v>
      </c>
    </row>
    <row r="26" spans="1:14" s="1" customFormat="1" ht="16" x14ac:dyDescent="0.2">
      <c r="A26" s="73">
        <v>42.05</v>
      </c>
      <c r="B26" s="74">
        <v>14</v>
      </c>
      <c r="C26" s="75" t="s">
        <v>60</v>
      </c>
      <c r="D26" s="75" t="s">
        <v>61</v>
      </c>
      <c r="E26" s="74" t="s">
        <v>62</v>
      </c>
      <c r="F26" s="79" t="s">
        <v>86</v>
      </c>
      <c r="G26" s="77">
        <v>0</v>
      </c>
      <c r="H26" s="77">
        <v>0</v>
      </c>
      <c r="I26" s="77">
        <v>0</v>
      </c>
      <c r="J26" s="77">
        <v>824520</v>
      </c>
      <c r="K26" s="86">
        <v>0</v>
      </c>
      <c r="L26" s="92">
        <f t="shared" si="0"/>
        <v>824520</v>
      </c>
      <c r="M26" s="38"/>
      <c r="N26" s="99">
        <f>Program!T24</f>
        <v>824520</v>
      </c>
    </row>
    <row r="27" spans="1:14" s="1" customFormat="1" ht="16" x14ac:dyDescent="0.2">
      <c r="A27" s="20">
        <v>40.950000000000003</v>
      </c>
      <c r="B27" s="4">
        <v>15</v>
      </c>
      <c r="C27" s="15" t="s">
        <v>67</v>
      </c>
      <c r="D27" s="15" t="s">
        <v>68</v>
      </c>
      <c r="E27" s="16" t="s">
        <v>69</v>
      </c>
      <c r="F27" s="8" t="s">
        <v>104</v>
      </c>
      <c r="G27" s="151" t="s">
        <v>116</v>
      </c>
      <c r="H27" s="152"/>
      <c r="I27" s="152"/>
      <c r="J27" s="152"/>
      <c r="K27" s="152"/>
      <c r="L27" s="93">
        <v>0</v>
      </c>
      <c r="M27" s="38"/>
      <c r="N27" s="99">
        <f>Program!T25</f>
        <v>268800</v>
      </c>
    </row>
    <row r="28" spans="1:14" s="1" customFormat="1" ht="16" x14ac:dyDescent="0.2">
      <c r="A28" s="20">
        <v>39</v>
      </c>
      <c r="B28" s="29">
        <v>16</v>
      </c>
      <c r="C28" s="30" t="s">
        <v>65</v>
      </c>
      <c r="D28" s="30" t="s">
        <v>66</v>
      </c>
      <c r="E28" s="29" t="s">
        <v>45</v>
      </c>
      <c r="F28" s="8" t="s">
        <v>104</v>
      </c>
      <c r="G28" s="151" t="s">
        <v>116</v>
      </c>
      <c r="H28" s="152"/>
      <c r="I28" s="152"/>
      <c r="J28" s="152"/>
      <c r="K28" s="152"/>
      <c r="L28" s="93">
        <v>0</v>
      </c>
      <c r="M28" s="38"/>
      <c r="N28" s="99">
        <f>Program!T26</f>
        <v>4800000</v>
      </c>
    </row>
    <row r="29" spans="1:14" s="1" customFormat="1" ht="16" x14ac:dyDescent="0.2">
      <c r="A29" s="20">
        <v>38.18</v>
      </c>
      <c r="B29" s="29">
        <v>17</v>
      </c>
      <c r="C29" s="30" t="s">
        <v>48</v>
      </c>
      <c r="D29" s="30" t="s">
        <v>49</v>
      </c>
      <c r="E29" s="29" t="s">
        <v>8</v>
      </c>
      <c r="F29" s="8" t="s">
        <v>104</v>
      </c>
      <c r="G29" s="151" t="s">
        <v>118</v>
      </c>
      <c r="H29" s="152"/>
      <c r="I29" s="152"/>
      <c r="J29" s="152"/>
      <c r="K29" s="152"/>
      <c r="L29" s="93">
        <v>0</v>
      </c>
      <c r="M29" s="38"/>
      <c r="N29" s="99">
        <f>Program!T27</f>
        <v>1269600</v>
      </c>
    </row>
    <row r="30" spans="1:14" s="1" customFormat="1" ht="16" x14ac:dyDescent="0.2">
      <c r="A30" s="20">
        <v>37.299999999999997</v>
      </c>
      <c r="B30" s="4">
        <v>18</v>
      </c>
      <c r="C30" s="3" t="s">
        <v>81</v>
      </c>
      <c r="D30" s="3" t="s">
        <v>82</v>
      </c>
      <c r="E30" s="4" t="s">
        <v>83</v>
      </c>
      <c r="F30" s="8" t="s">
        <v>104</v>
      </c>
      <c r="G30" s="151" t="s">
        <v>119</v>
      </c>
      <c r="H30" s="152"/>
      <c r="I30" s="152"/>
      <c r="J30" s="152"/>
      <c r="K30" s="152"/>
      <c r="L30" s="93">
        <v>0</v>
      </c>
      <c r="M30" s="38"/>
      <c r="N30" s="99">
        <f>Program!T28</f>
        <v>1723022</v>
      </c>
    </row>
    <row r="31" spans="1:14" s="1" customFormat="1" ht="16" x14ac:dyDescent="0.2">
      <c r="A31" s="20">
        <v>37</v>
      </c>
      <c r="B31" s="13">
        <v>19</v>
      </c>
      <c r="C31" s="17" t="s">
        <v>50</v>
      </c>
      <c r="D31" s="17" t="s">
        <v>51</v>
      </c>
      <c r="E31" s="13" t="s">
        <v>52</v>
      </c>
      <c r="F31" s="4" t="s">
        <v>104</v>
      </c>
      <c r="G31" s="151" t="s">
        <v>116</v>
      </c>
      <c r="H31" s="152"/>
      <c r="I31" s="152"/>
      <c r="J31" s="152"/>
      <c r="K31" s="152"/>
      <c r="L31" s="93">
        <v>0</v>
      </c>
      <c r="M31" s="38"/>
      <c r="N31" s="99">
        <f>Program!T29</f>
        <v>1377665</v>
      </c>
    </row>
    <row r="32" spans="1:14" s="1" customFormat="1" ht="16" x14ac:dyDescent="0.2">
      <c r="A32" s="20">
        <v>37</v>
      </c>
      <c r="B32" s="13">
        <v>20</v>
      </c>
      <c r="C32" s="17" t="s">
        <v>70</v>
      </c>
      <c r="D32" s="17" t="s">
        <v>71</v>
      </c>
      <c r="E32" s="13" t="s">
        <v>45</v>
      </c>
      <c r="F32" s="4" t="s">
        <v>104</v>
      </c>
      <c r="G32" s="151" t="s">
        <v>116</v>
      </c>
      <c r="H32" s="152"/>
      <c r="I32" s="152"/>
      <c r="J32" s="152"/>
      <c r="K32" s="152"/>
      <c r="L32" s="93">
        <v>0</v>
      </c>
      <c r="M32" s="38"/>
      <c r="N32" s="99">
        <f>Program!T30</f>
        <v>4000000</v>
      </c>
    </row>
    <row r="33" spans="1:14" s="1" customFormat="1" ht="15" customHeight="1" x14ac:dyDescent="0.2">
      <c r="A33" s="20">
        <v>36.549999999999997</v>
      </c>
      <c r="B33" s="4">
        <v>21</v>
      </c>
      <c r="C33" s="3" t="s">
        <v>55</v>
      </c>
      <c r="D33" s="3" t="s">
        <v>56</v>
      </c>
      <c r="E33" s="4" t="s">
        <v>26</v>
      </c>
      <c r="F33" s="4" t="s">
        <v>104</v>
      </c>
      <c r="G33" s="151" t="s">
        <v>116</v>
      </c>
      <c r="H33" s="152"/>
      <c r="I33" s="152"/>
      <c r="J33" s="152"/>
      <c r="K33" s="152"/>
      <c r="L33" s="93">
        <v>0</v>
      </c>
      <c r="M33" s="38"/>
      <c r="N33" s="99">
        <f>Program!T31</f>
        <v>560440</v>
      </c>
    </row>
    <row r="34" spans="1:14" s="1" customFormat="1" ht="16" x14ac:dyDescent="0.2">
      <c r="A34" s="20">
        <v>34.799999999999997</v>
      </c>
      <c r="B34" s="4">
        <v>22</v>
      </c>
      <c r="C34" s="3" t="s">
        <v>36</v>
      </c>
      <c r="D34" s="3" t="s">
        <v>37</v>
      </c>
      <c r="E34" s="4" t="s">
        <v>38</v>
      </c>
      <c r="F34" s="4" t="s">
        <v>104</v>
      </c>
      <c r="G34" s="151" t="s">
        <v>116</v>
      </c>
      <c r="H34" s="152"/>
      <c r="I34" s="152"/>
      <c r="J34" s="152"/>
      <c r="K34" s="152"/>
      <c r="L34" s="93">
        <v>0</v>
      </c>
      <c r="M34" s="38"/>
      <c r="N34" s="99">
        <f>Program!T32</f>
        <v>4845000</v>
      </c>
    </row>
    <row r="35" spans="1:14" s="1" customFormat="1" ht="16" x14ac:dyDescent="0.2">
      <c r="A35" s="20">
        <v>32.1</v>
      </c>
      <c r="B35" s="10">
        <v>23</v>
      </c>
      <c r="C35" s="9" t="s">
        <v>39</v>
      </c>
      <c r="D35" s="9" t="s">
        <v>40</v>
      </c>
      <c r="E35" s="10" t="s">
        <v>41</v>
      </c>
      <c r="F35" s="4" t="s">
        <v>104</v>
      </c>
      <c r="G35" s="151" t="s">
        <v>116</v>
      </c>
      <c r="H35" s="152"/>
      <c r="I35" s="152"/>
      <c r="J35" s="152"/>
      <c r="K35" s="152"/>
      <c r="L35" s="93">
        <v>0</v>
      </c>
      <c r="M35" s="38"/>
      <c r="N35" s="99">
        <f>Program!T33</f>
        <v>4704000</v>
      </c>
    </row>
    <row r="36" spans="1:14" s="1" customFormat="1" ht="16" x14ac:dyDescent="0.2">
      <c r="A36" s="20">
        <v>32.1</v>
      </c>
      <c r="B36" s="4">
        <v>24</v>
      </c>
      <c r="C36" s="3" t="s">
        <v>63</v>
      </c>
      <c r="D36" s="3" t="s">
        <v>64</v>
      </c>
      <c r="E36" s="4" t="s">
        <v>52</v>
      </c>
      <c r="F36" s="14" t="s">
        <v>104</v>
      </c>
      <c r="G36" s="151" t="s">
        <v>116</v>
      </c>
      <c r="H36" s="152"/>
      <c r="I36" s="152"/>
      <c r="J36" s="152"/>
      <c r="K36" s="152"/>
      <c r="L36" s="93">
        <v>0</v>
      </c>
      <c r="M36" s="38"/>
      <c r="N36" s="99">
        <f>Program!T34</f>
        <v>289934</v>
      </c>
    </row>
    <row r="37" spans="1:14" s="1" customFormat="1" ht="16" x14ac:dyDescent="0.2">
      <c r="A37" s="20">
        <v>30.95</v>
      </c>
      <c r="B37" s="29">
        <v>25</v>
      </c>
      <c r="C37" s="30" t="s">
        <v>74</v>
      </c>
      <c r="D37" s="30" t="s">
        <v>75</v>
      </c>
      <c r="E37" s="29" t="s">
        <v>69</v>
      </c>
      <c r="F37" s="4" t="s">
        <v>104</v>
      </c>
      <c r="G37" s="151" t="s">
        <v>116</v>
      </c>
      <c r="H37" s="152"/>
      <c r="I37" s="152"/>
      <c r="J37" s="152"/>
      <c r="K37" s="152"/>
      <c r="L37" s="93">
        <v>0</v>
      </c>
      <c r="M37" s="38"/>
      <c r="N37" s="99">
        <f>Program!T35</f>
        <v>364800</v>
      </c>
    </row>
    <row r="38" spans="1:14" s="1" customFormat="1" ht="16" x14ac:dyDescent="0.2">
      <c r="A38" s="20">
        <v>27.43</v>
      </c>
      <c r="B38" s="4">
        <v>26</v>
      </c>
      <c r="C38" s="3" t="s">
        <v>33</v>
      </c>
      <c r="D38" s="3" t="s">
        <v>34</v>
      </c>
      <c r="E38" s="4" t="s">
        <v>35</v>
      </c>
      <c r="F38" s="4" t="s">
        <v>104</v>
      </c>
      <c r="G38" s="151" t="s">
        <v>116</v>
      </c>
      <c r="H38" s="152"/>
      <c r="I38" s="152"/>
      <c r="J38" s="152"/>
      <c r="K38" s="152"/>
      <c r="L38" s="93">
        <v>0</v>
      </c>
      <c r="M38" s="38"/>
      <c r="N38" s="99">
        <f>Program!T36</f>
        <v>202000</v>
      </c>
    </row>
    <row r="39" spans="1:14" s="1" customFormat="1" ht="16" x14ac:dyDescent="0.2">
      <c r="A39" s="68">
        <v>25.83</v>
      </c>
      <c r="B39" s="69">
        <v>27</v>
      </c>
      <c r="C39" s="70" t="s">
        <v>53</v>
      </c>
      <c r="D39" s="70" t="s">
        <v>54</v>
      </c>
      <c r="E39" s="69" t="s">
        <v>35</v>
      </c>
      <c r="F39" s="69" t="s">
        <v>109</v>
      </c>
      <c r="G39" s="66">
        <v>16000</v>
      </c>
      <c r="H39" s="66">
        <v>176000</v>
      </c>
      <c r="I39" s="66">
        <v>0</v>
      </c>
      <c r="J39" s="66">
        <v>0</v>
      </c>
      <c r="K39" s="85">
        <v>0</v>
      </c>
      <c r="L39" s="91">
        <f t="shared" si="0"/>
        <v>192000</v>
      </c>
      <c r="M39" s="38"/>
      <c r="N39" s="99">
        <f>Program!T37</f>
        <v>192000</v>
      </c>
    </row>
    <row r="40" spans="1:14" s="1" customFormat="1" ht="16" x14ac:dyDescent="0.2">
      <c r="A40" s="20">
        <v>25</v>
      </c>
      <c r="B40" s="10">
        <v>28</v>
      </c>
      <c r="C40" s="9" t="s">
        <v>46</v>
      </c>
      <c r="D40" s="9" t="s">
        <v>47</v>
      </c>
      <c r="E40" s="10" t="s">
        <v>42</v>
      </c>
      <c r="F40" s="5" t="s">
        <v>104</v>
      </c>
      <c r="G40" s="151" t="s">
        <v>116</v>
      </c>
      <c r="H40" s="152"/>
      <c r="I40" s="152"/>
      <c r="J40" s="152"/>
      <c r="K40" s="152"/>
      <c r="L40" s="93">
        <v>0</v>
      </c>
      <c r="M40" s="38"/>
      <c r="N40" s="99">
        <f>Program!T38</f>
        <v>4845000</v>
      </c>
    </row>
    <row r="41" spans="1:14" s="1" customFormat="1" ht="17" thickBot="1" x14ac:dyDescent="0.25">
      <c r="A41" s="25">
        <v>20.87</v>
      </c>
      <c r="B41" s="24">
        <v>29</v>
      </c>
      <c r="C41" s="23" t="s">
        <v>76</v>
      </c>
      <c r="D41" s="23" t="s">
        <v>77</v>
      </c>
      <c r="E41" s="24" t="s">
        <v>69</v>
      </c>
      <c r="F41" s="46" t="s">
        <v>104</v>
      </c>
      <c r="G41" s="151" t="s">
        <v>116</v>
      </c>
      <c r="H41" s="152"/>
      <c r="I41" s="152"/>
      <c r="J41" s="152"/>
      <c r="K41" s="152"/>
      <c r="L41" s="94">
        <v>0</v>
      </c>
      <c r="M41" s="38"/>
      <c r="N41" s="99">
        <f>Program!T39</f>
        <v>3128000</v>
      </c>
    </row>
    <row r="42" spans="1:14" s="1" customFormat="1" ht="16" customHeight="1" x14ac:dyDescent="0.2">
      <c r="A42" s="160"/>
      <c r="B42" s="161"/>
      <c r="C42" s="153" t="s">
        <v>112</v>
      </c>
      <c r="D42" s="153"/>
      <c r="E42" s="153"/>
      <c r="F42" s="153"/>
      <c r="G42" s="49">
        <f>SUM(G5:G41)</f>
        <v>7721600</v>
      </c>
      <c r="H42" s="49">
        <f t="shared" ref="H42:J42" si="1">SUM(H5:H41)</f>
        <v>7369200</v>
      </c>
      <c r="I42" s="49">
        <f>SUM(I5:I41)</f>
        <v>6949617</v>
      </c>
      <c r="J42" s="49">
        <f t="shared" si="1"/>
        <v>6992088</v>
      </c>
      <c r="K42" s="87">
        <f>SUM(K5:K41)</f>
        <v>7036000</v>
      </c>
      <c r="L42" s="95">
        <f>SUM(G42:K42)</f>
        <v>36068505</v>
      </c>
      <c r="M42" s="40"/>
      <c r="N42" s="95">
        <f t="shared" ref="N42" si="2">SUM(N5:N41)</f>
        <v>82739652</v>
      </c>
    </row>
    <row r="43" spans="1:14" s="1" customFormat="1" ht="15" customHeight="1" thickBot="1" x14ac:dyDescent="0.25">
      <c r="A43" s="162"/>
      <c r="B43" s="163"/>
      <c r="C43" s="154" t="s">
        <v>113</v>
      </c>
      <c r="D43" s="154"/>
      <c r="E43" s="154"/>
      <c r="F43" s="154"/>
      <c r="G43" s="51">
        <f>7881764-G42</f>
        <v>160164</v>
      </c>
      <c r="H43" s="51">
        <f>7390142-H42</f>
        <v>20942</v>
      </c>
      <c r="I43" s="51">
        <f>7095034-I42</f>
        <v>145417</v>
      </c>
      <c r="J43" s="51">
        <f>7095034-J42</f>
        <v>102946</v>
      </c>
      <c r="K43" s="88">
        <f>7095034-K42</f>
        <v>59034</v>
      </c>
      <c r="L43" s="96">
        <f>SUM(G43:K43)</f>
        <v>488503</v>
      </c>
      <c r="N43" s="96"/>
    </row>
    <row r="44" spans="1:14" s="1" customFormat="1" x14ac:dyDescent="0.2">
      <c r="D44" s="26"/>
      <c r="N44" s="27"/>
    </row>
    <row r="45" spans="1:14" s="1" customFormat="1" x14ac:dyDescent="0.2">
      <c r="D45" s="26"/>
      <c r="N45" s="27"/>
    </row>
    <row r="46" spans="1:14" s="1" customFormat="1" x14ac:dyDescent="0.2">
      <c r="D46" s="26"/>
      <c r="N46" s="27"/>
    </row>
    <row r="47" spans="1:14" s="1" customFormat="1" x14ac:dyDescent="0.2">
      <c r="D47" s="26"/>
      <c r="N47" s="27"/>
    </row>
    <row r="48" spans="1:14" s="1" customFormat="1" x14ac:dyDescent="0.2">
      <c r="D48" s="26"/>
      <c r="N48" s="27"/>
    </row>
    <row r="49" spans="4:14" s="1" customFormat="1" x14ac:dyDescent="0.2">
      <c r="D49" s="26"/>
      <c r="N49" s="27"/>
    </row>
    <row r="50" spans="4:14" s="1" customFormat="1" x14ac:dyDescent="0.2">
      <c r="D50" s="26"/>
      <c r="N50" s="27"/>
    </row>
    <row r="51" spans="4:14" s="1" customFormat="1" x14ac:dyDescent="0.2">
      <c r="D51" s="26"/>
      <c r="N51" s="27"/>
    </row>
    <row r="52" spans="4:14" s="1" customFormat="1" x14ac:dyDescent="0.2">
      <c r="D52" s="26"/>
      <c r="N52" s="27"/>
    </row>
    <row r="53" spans="4:14" s="1" customFormat="1" x14ac:dyDescent="0.2">
      <c r="D53" s="26"/>
      <c r="N53" s="27"/>
    </row>
    <row r="54" spans="4:14" s="1" customFormat="1" x14ac:dyDescent="0.2">
      <c r="D54" s="26"/>
      <c r="N54" s="27"/>
    </row>
  </sheetData>
  <mergeCells count="30">
    <mergeCell ref="C42:F42"/>
    <mergeCell ref="C43:F43"/>
    <mergeCell ref="A1:L1"/>
    <mergeCell ref="A8:B8"/>
    <mergeCell ref="A9:B9"/>
    <mergeCell ref="A10:B10"/>
    <mergeCell ref="A11:B11"/>
    <mergeCell ref="A12:B12"/>
    <mergeCell ref="A42:B43"/>
    <mergeCell ref="A3:E3"/>
    <mergeCell ref="F3:L3"/>
    <mergeCell ref="A5:B5"/>
    <mergeCell ref="A6:B6"/>
    <mergeCell ref="A7:B7"/>
    <mergeCell ref="G38:K38"/>
    <mergeCell ref="G40:K40"/>
    <mergeCell ref="G41:K41"/>
    <mergeCell ref="G20:K20"/>
    <mergeCell ref="G24:K24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</mergeCells>
  <pageMargins left="0.7" right="0.7" top="0.75" bottom="0.75" header="0.3" footer="0.3"/>
  <pageSetup paperSize="3" orientation="landscape" r:id="rId1"/>
  <ignoredErrors>
    <ignoredError sqref="G42:K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E3D3-0690-3243-A1BE-5AA62A01AAF2}">
  <sheetPr>
    <tabColor theme="7" tint="0.79998168889431442"/>
  </sheetPr>
  <dimension ref="A1:Y52"/>
  <sheetViews>
    <sheetView zoomScale="90" zoomScaleNormal="90" workbookViewId="0">
      <pane ySplit="2" topLeftCell="A3" activePane="bottomLeft" state="frozen"/>
      <selection pane="bottomLeft" activeCell="G30" sqref="G30"/>
    </sheetView>
  </sheetViews>
  <sheetFormatPr baseColWidth="10" defaultColWidth="8.83203125" defaultRowHeight="15" x14ac:dyDescent="0.2"/>
  <cols>
    <col min="1" max="1" width="6.1640625" style="1" bestFit="1" customWidth="1"/>
    <col min="2" max="2" width="5.6640625" style="1" customWidth="1"/>
    <col min="3" max="3" width="13" style="1" bestFit="1" customWidth="1"/>
    <col min="4" max="4" width="36.6640625" style="26" bestFit="1" customWidth="1"/>
    <col min="5" max="5" width="10.5" style="1" bestFit="1" customWidth="1"/>
    <col min="6" max="6" width="7.33203125" style="1" bestFit="1" customWidth="1"/>
    <col min="7" max="12" width="13.5" style="1" customWidth="1"/>
    <col min="13" max="13" width="2.6640625" style="1" customWidth="1"/>
    <col min="14" max="14" width="7.33203125" style="1" bestFit="1" customWidth="1"/>
    <col min="15" max="20" width="13.5" style="27" customWidth="1"/>
    <col min="21" max="21" width="8.83203125" style="1"/>
    <col min="22" max="22" width="11.1640625" style="1" bestFit="1" customWidth="1"/>
    <col min="23" max="25" width="8.83203125" style="1"/>
    <col min="26" max="16384" width="8.83203125" style="2"/>
  </cols>
  <sheetData>
    <row r="1" spans="1:22" s="28" customFormat="1" ht="16" thickBot="1" x14ac:dyDescent="0.25">
      <c r="A1" s="164" t="s">
        <v>10</v>
      </c>
      <c r="B1" s="165"/>
      <c r="C1" s="165"/>
      <c r="D1" s="165"/>
      <c r="E1" s="166"/>
      <c r="F1" s="164" t="s">
        <v>0</v>
      </c>
      <c r="G1" s="165"/>
      <c r="H1" s="165"/>
      <c r="I1" s="165"/>
      <c r="J1" s="165"/>
      <c r="K1" s="165"/>
      <c r="L1" s="166"/>
      <c r="M1" s="39"/>
      <c r="N1" s="169" t="s">
        <v>108</v>
      </c>
      <c r="O1" s="170"/>
      <c r="P1" s="170"/>
      <c r="Q1" s="170"/>
      <c r="R1" s="170"/>
      <c r="S1" s="170"/>
      <c r="T1" s="171"/>
    </row>
    <row r="2" spans="1:22" s="28" customFormat="1" ht="17" thickBot="1" x14ac:dyDescent="0.25">
      <c r="A2" s="45" t="s">
        <v>6</v>
      </c>
      <c r="B2" s="42" t="s">
        <v>7</v>
      </c>
      <c r="C2" s="44" t="s">
        <v>1</v>
      </c>
      <c r="D2" s="44" t="s">
        <v>2</v>
      </c>
      <c r="E2" s="42" t="s">
        <v>3</v>
      </c>
      <c r="F2" s="42" t="s">
        <v>106</v>
      </c>
      <c r="G2" s="42">
        <v>2021</v>
      </c>
      <c r="H2" s="42">
        <v>2022</v>
      </c>
      <c r="I2" s="42">
        <v>2023</v>
      </c>
      <c r="J2" s="42">
        <v>2024</v>
      </c>
      <c r="K2" s="42">
        <v>2025</v>
      </c>
      <c r="L2" s="43" t="s">
        <v>107</v>
      </c>
      <c r="M2" s="41"/>
      <c r="N2" s="45" t="s">
        <v>5</v>
      </c>
      <c r="O2" s="42">
        <v>2021</v>
      </c>
      <c r="P2" s="42">
        <v>2022</v>
      </c>
      <c r="Q2" s="42">
        <v>2023</v>
      </c>
      <c r="R2" s="42">
        <v>2024</v>
      </c>
      <c r="S2" s="42">
        <v>2025</v>
      </c>
      <c r="T2" s="43" t="s">
        <v>110</v>
      </c>
    </row>
    <row r="3" spans="1:22" ht="16" x14ac:dyDescent="0.2">
      <c r="A3" s="167" t="s">
        <v>111</v>
      </c>
      <c r="B3" s="168"/>
      <c r="C3" s="56" t="s">
        <v>89</v>
      </c>
      <c r="D3" s="56" t="s">
        <v>90</v>
      </c>
      <c r="E3" s="57" t="s">
        <v>45</v>
      </c>
      <c r="F3" s="58" t="s">
        <v>88</v>
      </c>
      <c r="G3" s="59">
        <v>4500000</v>
      </c>
      <c r="H3" s="60">
        <v>0</v>
      </c>
      <c r="I3" s="60">
        <v>0</v>
      </c>
      <c r="J3" s="60">
        <v>0</v>
      </c>
      <c r="K3" s="60">
        <v>0</v>
      </c>
      <c r="L3" s="61">
        <f>SUM(G3:K3)</f>
        <v>4500000</v>
      </c>
      <c r="M3" s="38"/>
      <c r="N3" s="21" t="s">
        <v>88</v>
      </c>
      <c r="O3" s="35">
        <v>4500000</v>
      </c>
      <c r="P3" s="36">
        <v>0</v>
      </c>
      <c r="Q3" s="36">
        <v>0</v>
      </c>
      <c r="R3" s="36">
        <v>0</v>
      </c>
      <c r="S3" s="36">
        <v>0</v>
      </c>
      <c r="T3" s="37">
        <f>SUM(O3:S3)</f>
        <v>4500000</v>
      </c>
    </row>
    <row r="4" spans="1:22" ht="16" x14ac:dyDescent="0.2">
      <c r="A4" s="158" t="s">
        <v>111</v>
      </c>
      <c r="B4" s="159"/>
      <c r="C4" s="62" t="s">
        <v>91</v>
      </c>
      <c r="D4" s="62" t="s">
        <v>92</v>
      </c>
      <c r="E4" s="63" t="s">
        <v>8</v>
      </c>
      <c r="F4" s="64" t="s">
        <v>105</v>
      </c>
      <c r="G4" s="65">
        <v>2244000</v>
      </c>
      <c r="H4" s="66">
        <v>1756000</v>
      </c>
      <c r="I4" s="66">
        <v>0</v>
      </c>
      <c r="J4" s="66">
        <v>0</v>
      </c>
      <c r="K4" s="66">
        <v>0</v>
      </c>
      <c r="L4" s="67">
        <f t="shared" ref="L4:L39" si="0">SUM(G4:K4)</f>
        <v>4000000</v>
      </c>
      <c r="M4" s="38"/>
      <c r="N4" s="20" t="s">
        <v>105</v>
      </c>
      <c r="O4" s="31">
        <v>2244000</v>
      </c>
      <c r="P4" s="32">
        <v>1756000</v>
      </c>
      <c r="Q4" s="32">
        <v>0</v>
      </c>
      <c r="R4" s="32">
        <v>0</v>
      </c>
      <c r="S4" s="32">
        <v>0</v>
      </c>
      <c r="T4" s="33">
        <f t="shared" ref="T4:T39" si="1">SUM(O4:S4)</f>
        <v>4000000</v>
      </c>
    </row>
    <row r="5" spans="1:22" ht="16" x14ac:dyDescent="0.2">
      <c r="A5" s="158" t="s">
        <v>111</v>
      </c>
      <c r="B5" s="159"/>
      <c r="C5" s="62" t="s">
        <v>93</v>
      </c>
      <c r="D5" s="62" t="s">
        <v>94</v>
      </c>
      <c r="E5" s="63" t="s">
        <v>35</v>
      </c>
      <c r="F5" s="64" t="s">
        <v>86</v>
      </c>
      <c r="G5" s="65">
        <v>0</v>
      </c>
      <c r="H5" s="66">
        <v>3674000</v>
      </c>
      <c r="I5" s="66">
        <v>0</v>
      </c>
      <c r="J5" s="66">
        <v>0</v>
      </c>
      <c r="K5" s="66">
        <v>0</v>
      </c>
      <c r="L5" s="67">
        <f t="shared" si="0"/>
        <v>3674000</v>
      </c>
      <c r="M5" s="38"/>
      <c r="N5" s="20" t="s">
        <v>86</v>
      </c>
      <c r="O5" s="31">
        <v>0</v>
      </c>
      <c r="P5" s="32">
        <v>3674000</v>
      </c>
      <c r="Q5" s="32">
        <v>0</v>
      </c>
      <c r="R5" s="32">
        <v>0</v>
      </c>
      <c r="S5" s="32">
        <v>0</v>
      </c>
      <c r="T5" s="33">
        <f t="shared" si="1"/>
        <v>3674000</v>
      </c>
    </row>
    <row r="6" spans="1:22" ht="16" x14ac:dyDescent="0.2">
      <c r="A6" s="158" t="s">
        <v>111</v>
      </c>
      <c r="B6" s="159"/>
      <c r="C6" s="62" t="s">
        <v>95</v>
      </c>
      <c r="D6" s="62" t="s">
        <v>96</v>
      </c>
      <c r="E6" s="63" t="s">
        <v>9</v>
      </c>
      <c r="F6" s="64" t="s">
        <v>88</v>
      </c>
      <c r="G6" s="65">
        <v>0</v>
      </c>
      <c r="H6" s="66">
        <v>0</v>
      </c>
      <c r="I6" s="66">
        <v>1758000</v>
      </c>
      <c r="J6" s="66">
        <v>0</v>
      </c>
      <c r="K6" s="66">
        <v>0</v>
      </c>
      <c r="L6" s="67">
        <f t="shared" si="0"/>
        <v>1758000</v>
      </c>
      <c r="M6" s="38"/>
      <c r="N6" s="20" t="s">
        <v>88</v>
      </c>
      <c r="O6" s="31">
        <v>0</v>
      </c>
      <c r="P6" s="32">
        <v>0</v>
      </c>
      <c r="Q6" s="32">
        <v>1758000</v>
      </c>
      <c r="R6" s="32">
        <v>0</v>
      </c>
      <c r="S6" s="32">
        <v>0</v>
      </c>
      <c r="T6" s="33">
        <f t="shared" si="1"/>
        <v>1758000</v>
      </c>
    </row>
    <row r="7" spans="1:22" ht="16" x14ac:dyDescent="0.2">
      <c r="A7" s="158" t="s">
        <v>111</v>
      </c>
      <c r="B7" s="159"/>
      <c r="C7" s="62" t="s">
        <v>97</v>
      </c>
      <c r="D7" s="62" t="s">
        <v>98</v>
      </c>
      <c r="E7" s="63" t="s">
        <v>8</v>
      </c>
      <c r="F7" s="64" t="s">
        <v>88</v>
      </c>
      <c r="G7" s="65">
        <v>0</v>
      </c>
      <c r="H7" s="66">
        <v>0</v>
      </c>
      <c r="I7" s="66">
        <v>1400000</v>
      </c>
      <c r="J7" s="66">
        <v>0</v>
      </c>
      <c r="K7" s="66">
        <v>0</v>
      </c>
      <c r="L7" s="67">
        <f t="shared" si="0"/>
        <v>1400000</v>
      </c>
      <c r="M7" s="38"/>
      <c r="N7" s="20" t="s">
        <v>88</v>
      </c>
      <c r="O7" s="31">
        <v>0</v>
      </c>
      <c r="P7" s="32">
        <v>0</v>
      </c>
      <c r="Q7" s="32">
        <v>1400000</v>
      </c>
      <c r="R7" s="32">
        <v>0</v>
      </c>
      <c r="S7" s="32">
        <v>0</v>
      </c>
      <c r="T7" s="33">
        <f t="shared" si="1"/>
        <v>1400000</v>
      </c>
    </row>
    <row r="8" spans="1:22" ht="16" x14ac:dyDescent="0.2">
      <c r="A8" s="158" t="s">
        <v>111</v>
      </c>
      <c r="B8" s="159"/>
      <c r="C8" s="62" t="s">
        <v>99</v>
      </c>
      <c r="D8" s="62" t="s">
        <v>100</v>
      </c>
      <c r="E8" s="63" t="s">
        <v>69</v>
      </c>
      <c r="F8" s="64" t="s">
        <v>88</v>
      </c>
      <c r="G8" s="65">
        <v>0</v>
      </c>
      <c r="H8" s="66">
        <v>0</v>
      </c>
      <c r="I8" s="66">
        <v>0</v>
      </c>
      <c r="J8" s="66">
        <v>0</v>
      </c>
      <c r="K8" s="66">
        <v>2376000</v>
      </c>
      <c r="L8" s="67">
        <f t="shared" si="0"/>
        <v>2376000</v>
      </c>
      <c r="M8" s="38"/>
      <c r="N8" s="20" t="s">
        <v>88</v>
      </c>
      <c r="O8" s="31">
        <v>0</v>
      </c>
      <c r="P8" s="32">
        <v>0</v>
      </c>
      <c r="Q8" s="32">
        <v>0</v>
      </c>
      <c r="R8" s="32">
        <v>0</v>
      </c>
      <c r="S8" s="32">
        <v>2376000</v>
      </c>
      <c r="T8" s="33">
        <f t="shared" si="1"/>
        <v>2376000</v>
      </c>
    </row>
    <row r="9" spans="1:22" ht="16" x14ac:dyDescent="0.2">
      <c r="A9" s="158" t="s">
        <v>111</v>
      </c>
      <c r="B9" s="159"/>
      <c r="C9" s="62" t="s">
        <v>101</v>
      </c>
      <c r="D9" s="62" t="s">
        <v>49</v>
      </c>
      <c r="E9" s="63" t="s">
        <v>8</v>
      </c>
      <c r="F9" s="64" t="s">
        <v>88</v>
      </c>
      <c r="G9" s="65">
        <v>0</v>
      </c>
      <c r="H9" s="66">
        <v>0</v>
      </c>
      <c r="I9" s="66">
        <v>0</v>
      </c>
      <c r="J9" s="66">
        <v>1498000</v>
      </c>
      <c r="K9" s="66">
        <v>0</v>
      </c>
      <c r="L9" s="67">
        <f t="shared" si="0"/>
        <v>1498000</v>
      </c>
      <c r="M9" s="38"/>
      <c r="N9" s="20" t="s">
        <v>88</v>
      </c>
      <c r="O9" s="31">
        <v>0</v>
      </c>
      <c r="P9" s="32">
        <v>0</v>
      </c>
      <c r="Q9" s="32">
        <v>0</v>
      </c>
      <c r="R9" s="32">
        <v>1498000</v>
      </c>
      <c r="S9" s="32">
        <v>0</v>
      </c>
      <c r="T9" s="33">
        <f t="shared" si="1"/>
        <v>1498000</v>
      </c>
      <c r="V9" s="27"/>
    </row>
    <row r="10" spans="1:22" ht="16" x14ac:dyDescent="0.2">
      <c r="A10" s="158" t="s">
        <v>111</v>
      </c>
      <c r="B10" s="159"/>
      <c r="C10" s="62" t="s">
        <v>102</v>
      </c>
      <c r="D10" s="62" t="s">
        <v>103</v>
      </c>
      <c r="E10" s="63" t="s">
        <v>59</v>
      </c>
      <c r="F10" s="64" t="s">
        <v>88</v>
      </c>
      <c r="G10" s="65">
        <v>0</v>
      </c>
      <c r="H10" s="66">
        <v>0</v>
      </c>
      <c r="I10" s="66">
        <v>0</v>
      </c>
      <c r="J10" s="66">
        <v>0</v>
      </c>
      <c r="K10" s="66">
        <v>1200000</v>
      </c>
      <c r="L10" s="67">
        <f t="shared" si="0"/>
        <v>1200000</v>
      </c>
      <c r="M10" s="38"/>
      <c r="N10" s="20" t="s">
        <v>88</v>
      </c>
      <c r="O10" s="31">
        <v>0</v>
      </c>
      <c r="P10" s="32">
        <v>0</v>
      </c>
      <c r="Q10" s="32">
        <v>0</v>
      </c>
      <c r="R10" s="32">
        <v>0</v>
      </c>
      <c r="S10" s="32">
        <v>1200000</v>
      </c>
      <c r="T10" s="33">
        <f t="shared" si="1"/>
        <v>1200000</v>
      </c>
    </row>
    <row r="11" spans="1:22" ht="16" x14ac:dyDescent="0.2">
      <c r="A11" s="68">
        <v>61.19</v>
      </c>
      <c r="B11" s="69">
        <v>1</v>
      </c>
      <c r="C11" s="70" t="s">
        <v>57</v>
      </c>
      <c r="D11" s="70" t="s">
        <v>58</v>
      </c>
      <c r="E11" s="69" t="s">
        <v>59</v>
      </c>
      <c r="F11" s="64" t="s">
        <v>86</v>
      </c>
      <c r="G11" s="65">
        <v>0</v>
      </c>
      <c r="H11" s="65">
        <v>1611200</v>
      </c>
      <c r="I11" s="65">
        <v>0</v>
      </c>
      <c r="J11" s="66">
        <v>0</v>
      </c>
      <c r="K11" s="66">
        <v>0</v>
      </c>
      <c r="L11" s="67">
        <f t="shared" si="0"/>
        <v>1611200</v>
      </c>
      <c r="M11" s="38"/>
      <c r="N11" s="20" t="s">
        <v>86</v>
      </c>
      <c r="O11" s="32">
        <v>0</v>
      </c>
      <c r="P11" s="31">
        <v>1611200</v>
      </c>
      <c r="Q11" s="32">
        <v>0</v>
      </c>
      <c r="R11" s="32">
        <v>0</v>
      </c>
      <c r="S11" s="32">
        <v>0</v>
      </c>
      <c r="T11" s="33">
        <f>SUM(O11:S11)</f>
        <v>1611200</v>
      </c>
    </row>
    <row r="12" spans="1:22" ht="16" x14ac:dyDescent="0.2">
      <c r="A12" s="73">
        <v>58.6</v>
      </c>
      <c r="B12" s="74">
        <v>2</v>
      </c>
      <c r="C12" s="75" t="s">
        <v>11</v>
      </c>
      <c r="D12" s="75" t="s">
        <v>12</v>
      </c>
      <c r="E12" s="74" t="s">
        <v>13</v>
      </c>
      <c r="F12" s="76" t="s">
        <v>86</v>
      </c>
      <c r="G12" s="77">
        <v>364000</v>
      </c>
      <c r="H12" s="77">
        <v>0</v>
      </c>
      <c r="I12" s="77">
        <v>0</v>
      </c>
      <c r="J12" s="77">
        <v>0</v>
      </c>
      <c r="K12" s="77">
        <v>0</v>
      </c>
      <c r="L12" s="78">
        <f t="shared" si="0"/>
        <v>364000</v>
      </c>
      <c r="M12" s="38"/>
      <c r="N12" s="20" t="s">
        <v>86</v>
      </c>
      <c r="O12" s="31">
        <v>0</v>
      </c>
      <c r="P12" s="32">
        <v>364000</v>
      </c>
      <c r="Q12" s="32">
        <v>0</v>
      </c>
      <c r="R12" s="32">
        <v>0</v>
      </c>
      <c r="S12" s="32">
        <v>0</v>
      </c>
      <c r="T12" s="33">
        <f t="shared" si="1"/>
        <v>364000</v>
      </c>
    </row>
    <row r="13" spans="1:22" ht="16" x14ac:dyDescent="0.2">
      <c r="A13" s="68">
        <v>57</v>
      </c>
      <c r="B13" s="63">
        <v>3</v>
      </c>
      <c r="C13" s="62" t="s">
        <v>17</v>
      </c>
      <c r="D13" s="62" t="s">
        <v>18</v>
      </c>
      <c r="E13" s="63" t="s">
        <v>16</v>
      </c>
      <c r="F13" s="69" t="s">
        <v>86</v>
      </c>
      <c r="G13" s="65">
        <v>408800</v>
      </c>
      <c r="H13" s="66">
        <v>0</v>
      </c>
      <c r="I13" s="66">
        <v>0</v>
      </c>
      <c r="J13" s="66">
        <v>0</v>
      </c>
      <c r="K13" s="66">
        <v>0</v>
      </c>
      <c r="L13" s="67">
        <f t="shared" si="0"/>
        <v>408800</v>
      </c>
      <c r="M13" s="38"/>
      <c r="N13" s="20" t="s">
        <v>86</v>
      </c>
      <c r="O13" s="31">
        <v>408800</v>
      </c>
      <c r="P13" s="32">
        <v>0</v>
      </c>
      <c r="Q13" s="32">
        <v>0</v>
      </c>
      <c r="R13" s="32">
        <v>0</v>
      </c>
      <c r="S13" s="32">
        <v>0</v>
      </c>
      <c r="T13" s="33">
        <f t="shared" si="1"/>
        <v>408800</v>
      </c>
    </row>
    <row r="14" spans="1:22" ht="16" x14ac:dyDescent="0.2">
      <c r="A14" s="73">
        <v>55.43</v>
      </c>
      <c r="B14" s="79">
        <v>4</v>
      </c>
      <c r="C14" s="80" t="s">
        <v>14</v>
      </c>
      <c r="D14" s="80" t="s">
        <v>15</v>
      </c>
      <c r="E14" s="81" t="s">
        <v>16</v>
      </c>
      <c r="F14" s="79" t="s">
        <v>86</v>
      </c>
      <c r="G14" s="82">
        <v>0</v>
      </c>
      <c r="H14" s="77">
        <v>0</v>
      </c>
      <c r="I14" s="77">
        <v>0</v>
      </c>
      <c r="J14" s="77">
        <v>4048000</v>
      </c>
      <c r="K14" s="77">
        <v>0</v>
      </c>
      <c r="L14" s="78">
        <f t="shared" si="0"/>
        <v>4048000</v>
      </c>
      <c r="M14" s="38"/>
      <c r="N14" s="20" t="s">
        <v>86</v>
      </c>
      <c r="O14" s="31">
        <v>0</v>
      </c>
      <c r="P14" s="32">
        <v>4048000</v>
      </c>
      <c r="Q14" s="32">
        <v>0</v>
      </c>
      <c r="R14" s="32">
        <v>0</v>
      </c>
      <c r="S14" s="32">
        <v>0</v>
      </c>
      <c r="T14" s="33">
        <f t="shared" si="1"/>
        <v>4048000</v>
      </c>
    </row>
    <row r="15" spans="1:22" ht="16" x14ac:dyDescent="0.2">
      <c r="A15" s="68">
        <v>54.2</v>
      </c>
      <c r="B15" s="69">
        <v>5</v>
      </c>
      <c r="C15" s="71" t="s">
        <v>84</v>
      </c>
      <c r="D15" s="71" t="s">
        <v>85</v>
      </c>
      <c r="E15" s="72" t="s">
        <v>8</v>
      </c>
      <c r="F15" s="69" t="s">
        <v>86</v>
      </c>
      <c r="G15" s="66">
        <v>0</v>
      </c>
      <c r="H15" s="66">
        <v>0</v>
      </c>
      <c r="I15" s="66">
        <v>1039175</v>
      </c>
      <c r="J15" s="66">
        <v>0</v>
      </c>
      <c r="K15" s="66">
        <v>0</v>
      </c>
      <c r="L15" s="67">
        <f t="shared" si="0"/>
        <v>1039175</v>
      </c>
      <c r="M15" s="38"/>
      <c r="N15" s="20" t="s">
        <v>86</v>
      </c>
      <c r="O15" s="32">
        <v>0</v>
      </c>
      <c r="P15" s="32">
        <v>0</v>
      </c>
      <c r="Q15" s="32">
        <v>1039175</v>
      </c>
      <c r="R15" s="32">
        <v>0</v>
      </c>
      <c r="S15" s="32">
        <v>0</v>
      </c>
      <c r="T15" s="33">
        <f t="shared" si="1"/>
        <v>1039175</v>
      </c>
    </row>
    <row r="16" spans="1:22" ht="16" x14ac:dyDescent="0.2">
      <c r="A16" s="68">
        <v>53.95</v>
      </c>
      <c r="B16" s="69">
        <v>6</v>
      </c>
      <c r="C16" s="70" t="s">
        <v>72</v>
      </c>
      <c r="D16" s="70" t="s">
        <v>73</v>
      </c>
      <c r="E16" s="69" t="s">
        <v>69</v>
      </c>
      <c r="F16" s="69" t="s">
        <v>86</v>
      </c>
      <c r="G16" s="65">
        <v>188800</v>
      </c>
      <c r="H16" s="65">
        <v>0</v>
      </c>
      <c r="I16" s="66">
        <v>0</v>
      </c>
      <c r="J16" s="66">
        <v>0</v>
      </c>
      <c r="K16" s="66">
        <v>0</v>
      </c>
      <c r="L16" s="67">
        <f t="shared" si="0"/>
        <v>188800</v>
      </c>
      <c r="M16" s="38"/>
      <c r="N16" s="20" t="s">
        <v>86</v>
      </c>
      <c r="O16" s="31">
        <v>188800</v>
      </c>
      <c r="P16" s="32">
        <v>0</v>
      </c>
      <c r="Q16" s="32">
        <v>0</v>
      </c>
      <c r="R16" s="32">
        <v>0</v>
      </c>
      <c r="S16" s="32">
        <v>0</v>
      </c>
      <c r="T16" s="33">
        <f t="shared" si="1"/>
        <v>188800</v>
      </c>
    </row>
    <row r="17" spans="1:20" ht="16" x14ac:dyDescent="0.2">
      <c r="A17" s="73">
        <v>53</v>
      </c>
      <c r="B17" s="79">
        <v>7</v>
      </c>
      <c r="C17" s="80" t="s">
        <v>27</v>
      </c>
      <c r="D17" s="80" t="s">
        <v>28</v>
      </c>
      <c r="E17" s="81" t="s">
        <v>29</v>
      </c>
      <c r="F17" s="77" t="s">
        <v>86</v>
      </c>
      <c r="G17" s="77">
        <v>0</v>
      </c>
      <c r="H17" s="77">
        <v>0</v>
      </c>
      <c r="I17" s="77">
        <v>0</v>
      </c>
      <c r="J17" s="82">
        <v>0</v>
      </c>
      <c r="K17" s="77">
        <v>3460000</v>
      </c>
      <c r="L17" s="78">
        <f t="shared" si="0"/>
        <v>3460000</v>
      </c>
      <c r="M17" s="38"/>
      <c r="N17" s="20" t="s">
        <v>86</v>
      </c>
      <c r="O17" s="32">
        <v>0</v>
      </c>
      <c r="P17" s="32">
        <v>3460000</v>
      </c>
      <c r="Q17" s="32">
        <v>0</v>
      </c>
      <c r="R17" s="31">
        <v>0</v>
      </c>
      <c r="S17" s="32">
        <v>0</v>
      </c>
      <c r="T17" s="33">
        <f t="shared" si="1"/>
        <v>3460000</v>
      </c>
    </row>
    <row r="18" spans="1:20" ht="16" x14ac:dyDescent="0.2">
      <c r="A18" s="20">
        <v>52</v>
      </c>
      <c r="B18" s="4">
        <v>8</v>
      </c>
      <c r="C18" s="11" t="s">
        <v>43</v>
      </c>
      <c r="D18" s="11" t="s">
        <v>44</v>
      </c>
      <c r="E18" s="12" t="s">
        <v>45</v>
      </c>
      <c r="F18" s="4" t="s">
        <v>104</v>
      </c>
      <c r="G18" s="32">
        <v>0</v>
      </c>
      <c r="H18" s="31">
        <v>0</v>
      </c>
      <c r="I18" s="31">
        <v>0</v>
      </c>
      <c r="J18" s="32">
        <v>0</v>
      </c>
      <c r="K18" s="32">
        <v>0</v>
      </c>
      <c r="L18" s="33">
        <f t="shared" si="0"/>
        <v>0</v>
      </c>
      <c r="M18" s="38"/>
      <c r="N18" s="20" t="s">
        <v>88</v>
      </c>
      <c r="O18" s="32">
        <v>4800000</v>
      </c>
      <c r="P18" s="31">
        <v>0</v>
      </c>
      <c r="Q18" s="31">
        <v>0</v>
      </c>
      <c r="R18" s="32">
        <v>0</v>
      </c>
      <c r="S18" s="32">
        <v>0</v>
      </c>
      <c r="T18" s="33">
        <f t="shared" si="1"/>
        <v>4800000</v>
      </c>
    </row>
    <row r="19" spans="1:20" ht="16" x14ac:dyDescent="0.2">
      <c r="A19" s="68">
        <v>48.14</v>
      </c>
      <c r="B19" s="69">
        <v>9</v>
      </c>
      <c r="C19" s="71" t="s">
        <v>24</v>
      </c>
      <c r="D19" s="71" t="s">
        <v>25</v>
      </c>
      <c r="E19" s="72" t="s">
        <v>26</v>
      </c>
      <c r="F19" s="69" t="s">
        <v>109</v>
      </c>
      <c r="G19" s="66">
        <v>0</v>
      </c>
      <c r="H19" s="66">
        <v>152000</v>
      </c>
      <c r="I19" s="65">
        <v>2365200</v>
      </c>
      <c r="J19" s="65">
        <v>0</v>
      </c>
      <c r="K19" s="66">
        <v>0</v>
      </c>
      <c r="L19" s="67">
        <f t="shared" si="0"/>
        <v>2517200</v>
      </c>
      <c r="M19" s="38"/>
      <c r="N19" s="20" t="s">
        <v>109</v>
      </c>
      <c r="O19" s="32">
        <v>0</v>
      </c>
      <c r="P19" s="32">
        <v>152000</v>
      </c>
      <c r="Q19" s="31">
        <v>2365200</v>
      </c>
      <c r="R19" s="31">
        <v>0</v>
      </c>
      <c r="S19" s="32">
        <v>0</v>
      </c>
      <c r="T19" s="33">
        <f t="shared" si="1"/>
        <v>2517200</v>
      </c>
    </row>
    <row r="20" spans="1:20" ht="16" x14ac:dyDescent="0.2">
      <c r="A20" s="73">
        <v>47.91</v>
      </c>
      <c r="B20" s="79">
        <v>10</v>
      </c>
      <c r="C20" s="80" t="s">
        <v>19</v>
      </c>
      <c r="D20" s="80" t="s">
        <v>20</v>
      </c>
      <c r="E20" s="81" t="s">
        <v>21</v>
      </c>
      <c r="F20" s="76" t="s">
        <v>87</v>
      </c>
      <c r="G20" s="77">
        <v>0</v>
      </c>
      <c r="H20" s="82">
        <v>0</v>
      </c>
      <c r="I20" s="77">
        <v>387242</v>
      </c>
      <c r="J20" s="82">
        <v>0</v>
      </c>
      <c r="K20" s="77">
        <v>0</v>
      </c>
      <c r="L20" s="78">
        <f t="shared" si="0"/>
        <v>387242</v>
      </c>
      <c r="M20" s="38"/>
      <c r="N20" s="20" t="s">
        <v>109</v>
      </c>
      <c r="O20" s="32">
        <v>387242</v>
      </c>
      <c r="P20" s="31">
        <v>0</v>
      </c>
      <c r="Q20" s="32">
        <v>4457758</v>
      </c>
      <c r="R20" s="32">
        <v>0</v>
      </c>
      <c r="S20" s="32">
        <v>0</v>
      </c>
      <c r="T20" s="33">
        <f t="shared" si="1"/>
        <v>4845000</v>
      </c>
    </row>
    <row r="21" spans="1:20" ht="16" x14ac:dyDescent="0.2">
      <c r="A21" s="73">
        <v>46.35</v>
      </c>
      <c r="B21" s="74">
        <v>11</v>
      </c>
      <c r="C21" s="80" t="s">
        <v>78</v>
      </c>
      <c r="D21" s="80" t="s">
        <v>79</v>
      </c>
      <c r="E21" s="81" t="s">
        <v>80</v>
      </c>
      <c r="F21" s="76" t="s">
        <v>87</v>
      </c>
      <c r="G21" s="77">
        <v>0</v>
      </c>
      <c r="H21" s="77">
        <v>0</v>
      </c>
      <c r="I21" s="77">
        <v>0</v>
      </c>
      <c r="J21" s="77">
        <v>281568</v>
      </c>
      <c r="K21" s="77">
        <v>0</v>
      </c>
      <c r="L21" s="78">
        <f t="shared" si="0"/>
        <v>281568</v>
      </c>
      <c r="M21" s="38"/>
      <c r="N21" s="20" t="s">
        <v>109</v>
      </c>
      <c r="O21" s="31">
        <v>0</v>
      </c>
      <c r="P21" s="32">
        <v>281568</v>
      </c>
      <c r="Q21" s="34">
        <v>4153128</v>
      </c>
      <c r="R21" s="32">
        <v>0</v>
      </c>
      <c r="S21" s="32">
        <v>0</v>
      </c>
      <c r="T21" s="33">
        <f t="shared" si="1"/>
        <v>4434696</v>
      </c>
    </row>
    <row r="22" spans="1:20" ht="16" x14ac:dyDescent="0.2">
      <c r="A22" s="20">
        <v>44.46</v>
      </c>
      <c r="B22" s="4">
        <v>12</v>
      </c>
      <c r="C22" s="3" t="s">
        <v>22</v>
      </c>
      <c r="D22" s="3" t="s">
        <v>23</v>
      </c>
      <c r="E22" s="4" t="s">
        <v>9</v>
      </c>
      <c r="F22" s="4" t="s">
        <v>104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3">
        <f t="shared" si="0"/>
        <v>0</v>
      </c>
      <c r="M22" s="38"/>
      <c r="N22" s="20" t="s">
        <v>86</v>
      </c>
      <c r="O22" s="32">
        <v>0</v>
      </c>
      <c r="P22" s="32">
        <v>0</v>
      </c>
      <c r="Q22" s="32">
        <v>882000</v>
      </c>
      <c r="R22" s="32">
        <v>0</v>
      </c>
      <c r="S22" s="32">
        <v>0</v>
      </c>
      <c r="T22" s="33">
        <f t="shared" si="1"/>
        <v>882000</v>
      </c>
    </row>
    <row r="23" spans="1:20" ht="16" x14ac:dyDescent="0.2">
      <c r="A23" s="73">
        <v>44.45</v>
      </c>
      <c r="B23" s="74">
        <v>13</v>
      </c>
      <c r="C23" s="75" t="s">
        <v>30</v>
      </c>
      <c r="D23" s="75" t="s">
        <v>31</v>
      </c>
      <c r="E23" s="74" t="s">
        <v>32</v>
      </c>
      <c r="F23" s="76" t="s">
        <v>87</v>
      </c>
      <c r="G23" s="77">
        <v>0</v>
      </c>
      <c r="H23" s="77">
        <v>0</v>
      </c>
      <c r="I23" s="77">
        <v>0</v>
      </c>
      <c r="J23" s="77">
        <v>340000</v>
      </c>
      <c r="K23" s="77">
        <v>0</v>
      </c>
      <c r="L23" s="78">
        <f t="shared" si="0"/>
        <v>340000</v>
      </c>
      <c r="M23" s="38"/>
      <c r="N23" s="20" t="s">
        <v>87</v>
      </c>
      <c r="O23" s="32">
        <v>340000</v>
      </c>
      <c r="P23" s="32">
        <v>0</v>
      </c>
      <c r="Q23" s="32">
        <v>0</v>
      </c>
      <c r="R23" s="32">
        <v>0</v>
      </c>
      <c r="S23" s="32">
        <v>0</v>
      </c>
      <c r="T23" s="33">
        <f t="shared" si="1"/>
        <v>340000</v>
      </c>
    </row>
    <row r="24" spans="1:20" ht="16" x14ac:dyDescent="0.2">
      <c r="A24" s="73">
        <v>42.05</v>
      </c>
      <c r="B24" s="74">
        <v>14</v>
      </c>
      <c r="C24" s="75" t="s">
        <v>60</v>
      </c>
      <c r="D24" s="75" t="s">
        <v>61</v>
      </c>
      <c r="E24" s="74" t="s">
        <v>62</v>
      </c>
      <c r="F24" s="79" t="s">
        <v>86</v>
      </c>
      <c r="G24" s="77">
        <v>0</v>
      </c>
      <c r="H24" s="77">
        <v>0</v>
      </c>
      <c r="I24" s="77">
        <v>0</v>
      </c>
      <c r="J24" s="77">
        <v>824520</v>
      </c>
      <c r="K24" s="77">
        <v>0</v>
      </c>
      <c r="L24" s="78">
        <f t="shared" si="0"/>
        <v>824520</v>
      </c>
      <c r="M24" s="38"/>
      <c r="N24" s="20" t="s">
        <v>86</v>
      </c>
      <c r="O24" s="32">
        <v>0</v>
      </c>
      <c r="P24" s="32">
        <v>824520</v>
      </c>
      <c r="Q24" s="32">
        <v>0</v>
      </c>
      <c r="R24" s="32">
        <v>0</v>
      </c>
      <c r="S24" s="32">
        <v>0</v>
      </c>
      <c r="T24" s="33">
        <f t="shared" si="1"/>
        <v>824520</v>
      </c>
    </row>
    <row r="25" spans="1:20" ht="16" x14ac:dyDescent="0.2">
      <c r="A25" s="20">
        <v>40.950000000000003</v>
      </c>
      <c r="B25" s="4">
        <v>15</v>
      </c>
      <c r="C25" s="15" t="s">
        <v>67</v>
      </c>
      <c r="D25" s="15" t="s">
        <v>68</v>
      </c>
      <c r="E25" s="16" t="s">
        <v>69</v>
      </c>
      <c r="F25" s="8" t="s">
        <v>104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3">
        <f t="shared" si="0"/>
        <v>0</v>
      </c>
      <c r="M25" s="38"/>
      <c r="N25" s="20" t="s">
        <v>86</v>
      </c>
      <c r="O25" s="32">
        <v>268800</v>
      </c>
      <c r="P25" s="32">
        <v>0</v>
      </c>
      <c r="Q25" s="32">
        <v>0</v>
      </c>
      <c r="R25" s="32">
        <v>0</v>
      </c>
      <c r="S25" s="32">
        <v>0</v>
      </c>
      <c r="T25" s="33">
        <f t="shared" si="1"/>
        <v>268800</v>
      </c>
    </row>
    <row r="26" spans="1:20" ht="16" x14ac:dyDescent="0.2">
      <c r="A26" s="20">
        <v>39</v>
      </c>
      <c r="B26" s="29">
        <v>16</v>
      </c>
      <c r="C26" s="30" t="s">
        <v>65</v>
      </c>
      <c r="D26" s="30" t="s">
        <v>66</v>
      </c>
      <c r="E26" s="29" t="s">
        <v>45</v>
      </c>
      <c r="F26" s="8" t="s">
        <v>104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3">
        <f t="shared" si="0"/>
        <v>0</v>
      </c>
      <c r="M26" s="38"/>
      <c r="N26" s="20" t="s">
        <v>88</v>
      </c>
      <c r="O26" s="32">
        <v>0</v>
      </c>
      <c r="P26" s="32">
        <v>4800000</v>
      </c>
      <c r="Q26" s="32">
        <v>0</v>
      </c>
      <c r="R26" s="32">
        <v>0</v>
      </c>
      <c r="S26" s="32">
        <v>0</v>
      </c>
      <c r="T26" s="33">
        <f t="shared" si="1"/>
        <v>4800000</v>
      </c>
    </row>
    <row r="27" spans="1:20" ht="16" x14ac:dyDescent="0.2">
      <c r="A27" s="20">
        <v>38.18</v>
      </c>
      <c r="B27" s="29">
        <v>17</v>
      </c>
      <c r="C27" s="30" t="s">
        <v>48</v>
      </c>
      <c r="D27" s="30" t="s">
        <v>49</v>
      </c>
      <c r="E27" s="29" t="s">
        <v>8</v>
      </c>
      <c r="F27" s="8" t="s">
        <v>104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3">
        <f t="shared" si="0"/>
        <v>0</v>
      </c>
      <c r="M27" s="38"/>
      <c r="N27" s="20" t="s">
        <v>109</v>
      </c>
      <c r="O27" s="32">
        <v>0</v>
      </c>
      <c r="P27" s="32">
        <v>229600</v>
      </c>
      <c r="Q27" s="32">
        <v>0</v>
      </c>
      <c r="R27" s="32">
        <v>1040000</v>
      </c>
      <c r="S27" s="32">
        <v>0</v>
      </c>
      <c r="T27" s="33">
        <f t="shared" si="1"/>
        <v>1269600</v>
      </c>
    </row>
    <row r="28" spans="1:20" ht="16" x14ac:dyDescent="0.2">
      <c r="A28" s="20">
        <v>37.299999999999997</v>
      </c>
      <c r="B28" s="4">
        <v>18</v>
      </c>
      <c r="C28" s="3" t="s">
        <v>81</v>
      </c>
      <c r="D28" s="3" t="s">
        <v>82</v>
      </c>
      <c r="E28" s="4" t="s">
        <v>83</v>
      </c>
      <c r="F28" s="8" t="s">
        <v>104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3">
        <f t="shared" si="0"/>
        <v>0</v>
      </c>
      <c r="M28" s="38"/>
      <c r="N28" s="20" t="s">
        <v>86</v>
      </c>
      <c r="O28" s="32">
        <v>1723022</v>
      </c>
      <c r="P28" s="32">
        <v>0</v>
      </c>
      <c r="Q28" s="32">
        <v>0</v>
      </c>
      <c r="R28" s="32">
        <v>0</v>
      </c>
      <c r="S28" s="32">
        <v>0</v>
      </c>
      <c r="T28" s="33">
        <f t="shared" si="1"/>
        <v>1723022</v>
      </c>
    </row>
    <row r="29" spans="1:20" ht="16" x14ac:dyDescent="0.2">
      <c r="A29" s="20">
        <v>37</v>
      </c>
      <c r="B29" s="13">
        <v>19</v>
      </c>
      <c r="C29" s="17" t="s">
        <v>50</v>
      </c>
      <c r="D29" s="17" t="s">
        <v>51</v>
      </c>
      <c r="E29" s="13" t="s">
        <v>52</v>
      </c>
      <c r="F29" s="4" t="s">
        <v>104</v>
      </c>
      <c r="G29" s="31">
        <v>0</v>
      </c>
      <c r="H29" s="32">
        <v>0</v>
      </c>
      <c r="I29" s="32">
        <v>0</v>
      </c>
      <c r="J29" s="32">
        <v>0</v>
      </c>
      <c r="K29" s="32">
        <v>0</v>
      </c>
      <c r="L29" s="33">
        <f t="shared" si="0"/>
        <v>0</v>
      </c>
      <c r="M29" s="38"/>
      <c r="N29" s="20" t="s">
        <v>88</v>
      </c>
      <c r="O29" s="31">
        <v>0</v>
      </c>
      <c r="P29" s="32">
        <v>1377665</v>
      </c>
      <c r="Q29" s="32">
        <v>0</v>
      </c>
      <c r="R29" s="32">
        <v>0</v>
      </c>
      <c r="S29" s="32">
        <v>0</v>
      </c>
      <c r="T29" s="33">
        <f t="shared" si="1"/>
        <v>1377665</v>
      </c>
    </row>
    <row r="30" spans="1:20" ht="16" x14ac:dyDescent="0.2">
      <c r="A30" s="20">
        <v>37</v>
      </c>
      <c r="B30" s="13">
        <v>20</v>
      </c>
      <c r="C30" s="17" t="s">
        <v>70</v>
      </c>
      <c r="D30" s="17" t="s">
        <v>71</v>
      </c>
      <c r="E30" s="13" t="s">
        <v>45</v>
      </c>
      <c r="F30" s="4" t="s">
        <v>104</v>
      </c>
      <c r="G30" s="32">
        <v>0</v>
      </c>
      <c r="H30" s="31">
        <v>0</v>
      </c>
      <c r="I30" s="32">
        <v>0</v>
      </c>
      <c r="J30" s="32">
        <v>0</v>
      </c>
      <c r="K30" s="32">
        <v>0</v>
      </c>
      <c r="L30" s="33">
        <f t="shared" si="0"/>
        <v>0</v>
      </c>
      <c r="M30" s="38"/>
      <c r="N30" s="20" t="s">
        <v>88</v>
      </c>
      <c r="O30" s="32">
        <v>0</v>
      </c>
      <c r="P30" s="31">
        <v>0</v>
      </c>
      <c r="Q30" s="32">
        <v>0</v>
      </c>
      <c r="R30" s="32">
        <v>4000000</v>
      </c>
      <c r="S30" s="32">
        <v>0</v>
      </c>
      <c r="T30" s="33">
        <f t="shared" si="1"/>
        <v>4000000</v>
      </c>
    </row>
    <row r="31" spans="1:20" ht="16" x14ac:dyDescent="0.2">
      <c r="A31" s="20">
        <v>36.549999999999997</v>
      </c>
      <c r="B31" s="4">
        <v>21</v>
      </c>
      <c r="C31" s="3" t="s">
        <v>55</v>
      </c>
      <c r="D31" s="3" t="s">
        <v>56</v>
      </c>
      <c r="E31" s="4" t="s">
        <v>26</v>
      </c>
      <c r="F31" s="4" t="s">
        <v>104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3">
        <f t="shared" si="0"/>
        <v>0</v>
      </c>
      <c r="M31" s="38"/>
      <c r="N31" s="20" t="s">
        <v>86</v>
      </c>
      <c r="O31" s="32">
        <v>0</v>
      </c>
      <c r="P31" s="32">
        <v>560440</v>
      </c>
      <c r="Q31" s="31">
        <v>0</v>
      </c>
      <c r="R31" s="32">
        <v>0</v>
      </c>
      <c r="S31" s="32">
        <v>0</v>
      </c>
      <c r="T31" s="33">
        <f>SUM(O31:S31)</f>
        <v>560440</v>
      </c>
    </row>
    <row r="32" spans="1:20" ht="16" x14ac:dyDescent="0.2">
      <c r="A32" s="20">
        <v>34.799999999999997</v>
      </c>
      <c r="B32" s="4">
        <v>22</v>
      </c>
      <c r="C32" s="3" t="s">
        <v>36</v>
      </c>
      <c r="D32" s="3" t="s">
        <v>37</v>
      </c>
      <c r="E32" s="4" t="s">
        <v>38</v>
      </c>
      <c r="F32" s="4" t="s">
        <v>104</v>
      </c>
      <c r="G32" s="32">
        <v>0</v>
      </c>
      <c r="H32" s="32">
        <v>0</v>
      </c>
      <c r="I32" s="32">
        <v>0</v>
      </c>
      <c r="J32" s="31">
        <v>0</v>
      </c>
      <c r="K32" s="32">
        <v>0</v>
      </c>
      <c r="L32" s="33">
        <f t="shared" si="0"/>
        <v>0</v>
      </c>
      <c r="M32" s="38"/>
      <c r="N32" s="20" t="s">
        <v>109</v>
      </c>
      <c r="O32" s="32">
        <v>480000</v>
      </c>
      <c r="P32" s="32">
        <v>0</v>
      </c>
      <c r="Q32" s="31">
        <v>0</v>
      </c>
      <c r="R32" s="32">
        <v>4365000</v>
      </c>
      <c r="S32" s="32">
        <v>0</v>
      </c>
      <c r="T32" s="33">
        <f t="shared" si="1"/>
        <v>4845000</v>
      </c>
    </row>
    <row r="33" spans="1:20" ht="16" x14ac:dyDescent="0.2">
      <c r="A33" s="20">
        <v>32.1</v>
      </c>
      <c r="B33" s="10">
        <v>23</v>
      </c>
      <c r="C33" s="9" t="s">
        <v>39</v>
      </c>
      <c r="D33" s="9" t="s">
        <v>40</v>
      </c>
      <c r="E33" s="10" t="s">
        <v>41</v>
      </c>
      <c r="F33" s="4" t="s">
        <v>104</v>
      </c>
      <c r="G33" s="32">
        <v>0</v>
      </c>
      <c r="H33" s="31">
        <v>0</v>
      </c>
      <c r="I33" s="32">
        <v>0</v>
      </c>
      <c r="J33" s="32">
        <v>0</v>
      </c>
      <c r="K33" s="32">
        <v>0</v>
      </c>
      <c r="L33" s="33">
        <f t="shared" si="0"/>
        <v>0</v>
      </c>
      <c r="M33" s="38"/>
      <c r="N33" s="20" t="s">
        <v>109</v>
      </c>
      <c r="O33" s="32">
        <v>352000</v>
      </c>
      <c r="P33" s="32">
        <v>4352000</v>
      </c>
      <c r="Q33" s="32">
        <v>0</v>
      </c>
      <c r="R33" s="32">
        <v>0</v>
      </c>
      <c r="S33" s="32">
        <v>0</v>
      </c>
      <c r="T33" s="33">
        <f t="shared" si="1"/>
        <v>4704000</v>
      </c>
    </row>
    <row r="34" spans="1:20" ht="16" x14ac:dyDescent="0.2">
      <c r="A34" s="20">
        <v>32.1</v>
      </c>
      <c r="B34" s="4">
        <v>24</v>
      </c>
      <c r="C34" s="3" t="s">
        <v>63</v>
      </c>
      <c r="D34" s="3" t="s">
        <v>64</v>
      </c>
      <c r="E34" s="4" t="s">
        <v>52</v>
      </c>
      <c r="F34" s="14" t="s">
        <v>104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3">
        <f t="shared" si="0"/>
        <v>0</v>
      </c>
      <c r="M34" s="38"/>
      <c r="N34" s="20" t="s">
        <v>88</v>
      </c>
      <c r="O34" s="32">
        <v>0</v>
      </c>
      <c r="P34" s="32">
        <v>289934</v>
      </c>
      <c r="Q34" s="32">
        <v>0</v>
      </c>
      <c r="R34" s="32">
        <v>0</v>
      </c>
      <c r="S34" s="32">
        <v>0</v>
      </c>
      <c r="T34" s="33">
        <f t="shared" si="1"/>
        <v>289934</v>
      </c>
    </row>
    <row r="35" spans="1:20" ht="16" x14ac:dyDescent="0.2">
      <c r="A35" s="20">
        <v>30.95</v>
      </c>
      <c r="B35" s="29">
        <v>25</v>
      </c>
      <c r="C35" s="30" t="s">
        <v>74</v>
      </c>
      <c r="D35" s="30" t="s">
        <v>75</v>
      </c>
      <c r="E35" s="29" t="s">
        <v>69</v>
      </c>
      <c r="F35" s="4" t="s">
        <v>104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3">
        <f t="shared" si="0"/>
        <v>0</v>
      </c>
      <c r="M35" s="38"/>
      <c r="N35" s="20" t="s">
        <v>86</v>
      </c>
      <c r="O35" s="32">
        <v>364800</v>
      </c>
      <c r="P35" s="32">
        <v>0</v>
      </c>
      <c r="Q35" s="32">
        <v>0</v>
      </c>
      <c r="R35" s="32">
        <v>0</v>
      </c>
      <c r="S35" s="32">
        <v>0</v>
      </c>
      <c r="T35" s="33">
        <f t="shared" si="1"/>
        <v>364800</v>
      </c>
    </row>
    <row r="36" spans="1:20" ht="16" x14ac:dyDescent="0.2">
      <c r="A36" s="20">
        <v>27.43</v>
      </c>
      <c r="B36" s="4">
        <v>26</v>
      </c>
      <c r="C36" s="3" t="s">
        <v>33</v>
      </c>
      <c r="D36" s="3" t="s">
        <v>34</v>
      </c>
      <c r="E36" s="4" t="s">
        <v>35</v>
      </c>
      <c r="F36" s="4" t="s">
        <v>104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3">
        <f t="shared" si="0"/>
        <v>0</v>
      </c>
      <c r="M36" s="38"/>
      <c r="N36" s="20" t="s">
        <v>87</v>
      </c>
      <c r="O36" s="32">
        <v>0</v>
      </c>
      <c r="P36" s="32">
        <v>0</v>
      </c>
      <c r="Q36" s="31">
        <v>0</v>
      </c>
      <c r="R36" s="32">
        <v>202000</v>
      </c>
      <c r="S36" s="32">
        <v>0</v>
      </c>
      <c r="T36" s="33">
        <f t="shared" si="1"/>
        <v>202000</v>
      </c>
    </row>
    <row r="37" spans="1:20" ht="16" x14ac:dyDescent="0.2">
      <c r="A37" s="68">
        <v>25.83</v>
      </c>
      <c r="B37" s="69">
        <v>27</v>
      </c>
      <c r="C37" s="70" t="s">
        <v>53</v>
      </c>
      <c r="D37" s="70" t="s">
        <v>54</v>
      </c>
      <c r="E37" s="69" t="s">
        <v>35</v>
      </c>
      <c r="F37" s="69" t="s">
        <v>109</v>
      </c>
      <c r="G37" s="66">
        <v>16000</v>
      </c>
      <c r="H37" s="66">
        <v>176000</v>
      </c>
      <c r="I37" s="66">
        <v>0</v>
      </c>
      <c r="J37" s="66">
        <v>0</v>
      </c>
      <c r="K37" s="66">
        <v>0</v>
      </c>
      <c r="L37" s="67">
        <f t="shared" si="0"/>
        <v>192000</v>
      </c>
      <c r="M37" s="38"/>
      <c r="N37" s="20" t="s">
        <v>109</v>
      </c>
      <c r="O37" s="32">
        <v>16000</v>
      </c>
      <c r="P37" s="32">
        <v>176000</v>
      </c>
      <c r="Q37" s="32">
        <v>0</v>
      </c>
      <c r="R37" s="32">
        <v>0</v>
      </c>
      <c r="S37" s="32">
        <v>0</v>
      </c>
      <c r="T37" s="33">
        <f t="shared" si="1"/>
        <v>192000</v>
      </c>
    </row>
    <row r="38" spans="1:20" ht="16" x14ac:dyDescent="0.2">
      <c r="A38" s="20">
        <v>25</v>
      </c>
      <c r="B38" s="10">
        <v>28</v>
      </c>
      <c r="C38" s="9" t="s">
        <v>46</v>
      </c>
      <c r="D38" s="9" t="s">
        <v>47</v>
      </c>
      <c r="E38" s="10" t="s">
        <v>42</v>
      </c>
      <c r="F38" s="5" t="s">
        <v>104</v>
      </c>
      <c r="G38" s="32">
        <v>0</v>
      </c>
      <c r="H38" s="31">
        <v>0</v>
      </c>
      <c r="I38" s="32">
        <v>0</v>
      </c>
      <c r="J38" s="32">
        <v>0</v>
      </c>
      <c r="K38" s="32">
        <v>0</v>
      </c>
      <c r="L38" s="33">
        <f t="shared" si="0"/>
        <v>0</v>
      </c>
      <c r="M38" s="38"/>
      <c r="N38" s="20" t="s">
        <v>88</v>
      </c>
      <c r="O38" s="32">
        <v>0</v>
      </c>
      <c r="P38" s="31">
        <v>4845000</v>
      </c>
      <c r="Q38" s="32">
        <v>0</v>
      </c>
      <c r="R38" s="32">
        <v>0</v>
      </c>
      <c r="S38" s="32">
        <v>0</v>
      </c>
      <c r="T38" s="33">
        <f t="shared" si="1"/>
        <v>4845000</v>
      </c>
    </row>
    <row r="39" spans="1:20" ht="17" thickBot="1" x14ac:dyDescent="0.25">
      <c r="A39" s="25">
        <v>20.87</v>
      </c>
      <c r="B39" s="24">
        <v>29</v>
      </c>
      <c r="C39" s="23" t="s">
        <v>76</v>
      </c>
      <c r="D39" s="23" t="s">
        <v>77</v>
      </c>
      <c r="E39" s="24" t="s">
        <v>69</v>
      </c>
      <c r="F39" s="46" t="s">
        <v>104</v>
      </c>
      <c r="G39" s="47">
        <v>0</v>
      </c>
      <c r="H39" s="47">
        <v>0</v>
      </c>
      <c r="I39" s="48">
        <v>0</v>
      </c>
      <c r="J39" s="47">
        <v>0</v>
      </c>
      <c r="K39" s="47">
        <v>0</v>
      </c>
      <c r="L39" s="55">
        <f t="shared" si="0"/>
        <v>0</v>
      </c>
      <c r="M39" s="38"/>
      <c r="N39" s="25" t="s">
        <v>109</v>
      </c>
      <c r="O39" s="47">
        <v>0</v>
      </c>
      <c r="P39" s="47">
        <v>0</v>
      </c>
      <c r="Q39" s="48">
        <v>0</v>
      </c>
      <c r="R39" s="47">
        <v>163200</v>
      </c>
      <c r="S39" s="47">
        <v>2964800</v>
      </c>
      <c r="T39" s="55">
        <f t="shared" si="1"/>
        <v>3128000</v>
      </c>
    </row>
    <row r="40" spans="1:20" s="1" customFormat="1" ht="16" customHeight="1" x14ac:dyDescent="0.2">
      <c r="A40" s="160"/>
      <c r="B40" s="161"/>
      <c r="C40" s="153" t="s">
        <v>112</v>
      </c>
      <c r="D40" s="153"/>
      <c r="E40" s="153"/>
      <c r="F40" s="153"/>
      <c r="G40" s="49">
        <f>SUM(G3:G39)</f>
        <v>7721600</v>
      </c>
      <c r="H40" s="49">
        <f t="shared" ref="H40:K40" si="2">SUM(H3:H39)</f>
        <v>7369200</v>
      </c>
      <c r="I40" s="49">
        <f t="shared" si="2"/>
        <v>6949617</v>
      </c>
      <c r="J40" s="49">
        <f t="shared" si="2"/>
        <v>6992088</v>
      </c>
      <c r="K40" s="49">
        <f t="shared" si="2"/>
        <v>7036000</v>
      </c>
      <c r="L40" s="50">
        <f>SUM(G40:K40)</f>
        <v>36068505</v>
      </c>
      <c r="M40" s="40"/>
      <c r="N40" s="54" t="s">
        <v>114</v>
      </c>
      <c r="O40" s="49">
        <f>SUM(O3:O39)</f>
        <v>16073464</v>
      </c>
      <c r="P40" s="49">
        <f t="shared" ref="P40:T40" si="3">SUM(P3:P39)</f>
        <v>32801927</v>
      </c>
      <c r="Q40" s="49">
        <f t="shared" si="3"/>
        <v>16055261</v>
      </c>
      <c r="R40" s="49">
        <f t="shared" si="3"/>
        <v>11268200</v>
      </c>
      <c r="S40" s="49">
        <f t="shared" si="3"/>
        <v>6540800</v>
      </c>
      <c r="T40" s="50">
        <f t="shared" si="3"/>
        <v>82739652</v>
      </c>
    </row>
    <row r="41" spans="1:20" s="1" customFormat="1" ht="15" customHeight="1" thickBot="1" x14ac:dyDescent="0.25">
      <c r="A41" s="162"/>
      <c r="B41" s="163"/>
      <c r="C41" s="154" t="s">
        <v>113</v>
      </c>
      <c r="D41" s="154"/>
      <c r="E41" s="154"/>
      <c r="F41" s="154"/>
      <c r="G41" s="51">
        <f>7881764-G40</f>
        <v>160164</v>
      </c>
      <c r="H41" s="51">
        <f>7390142-H40</f>
        <v>20942</v>
      </c>
      <c r="I41" s="51">
        <f>7095034-I40</f>
        <v>145417</v>
      </c>
      <c r="J41" s="51">
        <f>7095034-J40</f>
        <v>102946</v>
      </c>
      <c r="K41" s="51">
        <f>7095034-K40</f>
        <v>59034</v>
      </c>
      <c r="L41" s="52">
        <f>SUM(G41:K41)</f>
        <v>488503</v>
      </c>
      <c r="N41" s="53"/>
      <c r="O41" s="51"/>
      <c r="P41" s="51"/>
      <c r="Q41" s="51"/>
      <c r="R41" s="51"/>
      <c r="S41" s="51"/>
      <c r="T41" s="52"/>
    </row>
    <row r="42" spans="1:20" s="1" customFormat="1" x14ac:dyDescent="0.2">
      <c r="D42" s="26"/>
      <c r="O42" s="27"/>
      <c r="P42" s="27"/>
      <c r="Q42" s="27"/>
      <c r="R42" s="27"/>
      <c r="S42" s="27"/>
      <c r="T42" s="27"/>
    </row>
    <row r="43" spans="1:20" s="1" customFormat="1" x14ac:dyDescent="0.2">
      <c r="D43" s="26"/>
      <c r="O43" s="27"/>
      <c r="P43" s="27"/>
      <c r="Q43" s="27"/>
      <c r="R43" s="27"/>
      <c r="S43" s="27"/>
      <c r="T43" s="27"/>
    </row>
    <row r="44" spans="1:20" s="1" customFormat="1" x14ac:dyDescent="0.2">
      <c r="D44" s="26"/>
      <c r="O44" s="27"/>
      <c r="P44" s="27"/>
      <c r="Q44" s="27"/>
      <c r="R44" s="27"/>
      <c r="S44" s="27"/>
      <c r="T44" s="27"/>
    </row>
    <row r="45" spans="1:20" s="1" customFormat="1" x14ac:dyDescent="0.2">
      <c r="D45" s="26"/>
      <c r="O45" s="27"/>
      <c r="P45" s="27"/>
      <c r="Q45" s="27"/>
      <c r="R45" s="27"/>
      <c r="S45" s="27"/>
      <c r="T45" s="27"/>
    </row>
    <row r="46" spans="1:20" s="1" customFormat="1" x14ac:dyDescent="0.2">
      <c r="D46" s="26"/>
      <c r="O46" s="27"/>
      <c r="P46" s="27"/>
      <c r="Q46" s="27"/>
      <c r="R46" s="27"/>
      <c r="S46" s="27"/>
      <c r="T46" s="27"/>
    </row>
    <row r="47" spans="1:20" s="1" customFormat="1" x14ac:dyDescent="0.2">
      <c r="D47" s="26"/>
      <c r="O47" s="27"/>
      <c r="P47" s="27"/>
      <c r="Q47" s="27"/>
      <c r="R47" s="27"/>
      <c r="S47" s="27"/>
      <c r="T47" s="27"/>
    </row>
    <row r="48" spans="1:20" s="1" customFormat="1" x14ac:dyDescent="0.2">
      <c r="D48" s="26"/>
      <c r="O48" s="27"/>
      <c r="P48" s="27"/>
      <c r="Q48" s="27"/>
      <c r="R48" s="27"/>
      <c r="S48" s="27"/>
      <c r="T48" s="27"/>
    </row>
    <row r="49" spans="4:20" s="1" customFormat="1" x14ac:dyDescent="0.2">
      <c r="D49" s="26"/>
      <c r="O49" s="27"/>
      <c r="P49" s="27"/>
      <c r="Q49" s="27"/>
      <c r="R49" s="27"/>
      <c r="S49" s="27"/>
      <c r="T49" s="27"/>
    </row>
    <row r="50" spans="4:20" s="1" customFormat="1" x14ac:dyDescent="0.2">
      <c r="D50" s="26"/>
      <c r="O50" s="27"/>
      <c r="P50" s="27"/>
      <c r="Q50" s="27"/>
      <c r="R50" s="27"/>
      <c r="S50" s="27"/>
      <c r="T50" s="27"/>
    </row>
    <row r="51" spans="4:20" s="1" customFormat="1" x14ac:dyDescent="0.2">
      <c r="D51" s="26"/>
      <c r="O51" s="27"/>
      <c r="P51" s="27"/>
      <c r="Q51" s="27"/>
      <c r="R51" s="27"/>
      <c r="S51" s="27"/>
      <c r="T51" s="27"/>
    </row>
    <row r="52" spans="4:20" s="1" customFormat="1" x14ac:dyDescent="0.2">
      <c r="D52" s="26"/>
      <c r="O52" s="27"/>
      <c r="P52" s="27"/>
      <c r="Q52" s="27"/>
      <c r="R52" s="27"/>
      <c r="S52" s="27"/>
      <c r="T52" s="27"/>
    </row>
  </sheetData>
  <mergeCells count="14">
    <mergeCell ref="N1:T1"/>
    <mergeCell ref="F1:L1"/>
    <mergeCell ref="A1:E1"/>
    <mergeCell ref="A40:B41"/>
    <mergeCell ref="C40:F40"/>
    <mergeCell ref="C41:F41"/>
    <mergeCell ref="A10:B10"/>
    <mergeCell ref="A3:B3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3" orientation="landscape" r:id="rId1"/>
  <ignoredErrors>
    <ignoredError sqref="G40:K40 O40:S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354C-A336-C847-A839-E42BAEC6668F}">
  <dimension ref="A1:E30"/>
  <sheetViews>
    <sheetView workbookViewId="0">
      <selection activeCell="K21" sqref="K21"/>
    </sheetView>
  </sheetViews>
  <sheetFormatPr baseColWidth="10" defaultRowHeight="15" x14ac:dyDescent="0.2"/>
  <cols>
    <col min="1" max="1" width="4.83203125" bestFit="1" customWidth="1"/>
    <col min="2" max="2" width="15.33203125" customWidth="1"/>
    <col min="3" max="3" width="38" customWidth="1"/>
    <col min="5" max="5" width="9.83203125" bestFit="1" customWidth="1"/>
  </cols>
  <sheetData>
    <row r="1" spans="1:5" ht="17" thickBot="1" x14ac:dyDescent="0.25">
      <c r="A1" s="144" t="s">
        <v>7</v>
      </c>
      <c r="B1" s="145" t="s">
        <v>1</v>
      </c>
      <c r="C1" s="145" t="s">
        <v>2</v>
      </c>
      <c r="D1" s="146" t="s">
        <v>3</v>
      </c>
      <c r="E1" s="147" t="s">
        <v>145</v>
      </c>
    </row>
    <row r="2" spans="1:5" ht="16" customHeight="1" x14ac:dyDescent="0.2">
      <c r="A2" s="20">
        <v>1</v>
      </c>
      <c r="B2" s="3" t="s">
        <v>57</v>
      </c>
      <c r="C2" s="3" t="s">
        <v>58</v>
      </c>
      <c r="D2" s="4" t="s">
        <v>59</v>
      </c>
      <c r="E2" s="18">
        <v>61.19</v>
      </c>
    </row>
    <row r="3" spans="1:5" ht="16" customHeight="1" x14ac:dyDescent="0.2">
      <c r="A3" s="150">
        <v>2</v>
      </c>
      <c r="B3" s="9" t="s">
        <v>11</v>
      </c>
      <c r="C3" s="9" t="s">
        <v>12</v>
      </c>
      <c r="D3" s="10" t="s">
        <v>13</v>
      </c>
      <c r="E3" s="18">
        <v>58.6</v>
      </c>
    </row>
    <row r="4" spans="1:5" ht="16" customHeight="1" x14ac:dyDescent="0.2">
      <c r="A4" s="150">
        <v>3</v>
      </c>
      <c r="B4" s="9" t="s">
        <v>17</v>
      </c>
      <c r="C4" s="9" t="s">
        <v>18</v>
      </c>
      <c r="D4" s="10" t="s">
        <v>16</v>
      </c>
      <c r="E4" s="18">
        <v>57</v>
      </c>
    </row>
    <row r="5" spans="1:5" ht="16" customHeight="1" x14ac:dyDescent="0.2">
      <c r="A5" s="20">
        <v>4</v>
      </c>
      <c r="B5" s="11" t="s">
        <v>14</v>
      </c>
      <c r="C5" s="11" t="s">
        <v>15</v>
      </c>
      <c r="D5" s="12" t="s">
        <v>16</v>
      </c>
      <c r="E5" s="18">
        <v>55.43</v>
      </c>
    </row>
    <row r="6" spans="1:5" ht="16" customHeight="1" x14ac:dyDescent="0.2">
      <c r="A6" s="20">
        <v>5</v>
      </c>
      <c r="B6" s="11" t="s">
        <v>84</v>
      </c>
      <c r="C6" s="11" t="s">
        <v>85</v>
      </c>
      <c r="D6" s="12" t="s">
        <v>8</v>
      </c>
      <c r="E6" s="18">
        <v>54.2</v>
      </c>
    </row>
    <row r="7" spans="1:5" ht="16" customHeight="1" x14ac:dyDescent="0.2">
      <c r="A7" s="20">
        <v>6</v>
      </c>
      <c r="B7" s="3" t="s">
        <v>72</v>
      </c>
      <c r="C7" s="3" t="s">
        <v>73</v>
      </c>
      <c r="D7" s="4" t="s">
        <v>69</v>
      </c>
      <c r="E7" s="18">
        <v>53.95</v>
      </c>
    </row>
    <row r="8" spans="1:5" ht="16" customHeight="1" x14ac:dyDescent="0.2">
      <c r="A8" s="20">
        <v>7</v>
      </c>
      <c r="B8" s="11" t="s">
        <v>27</v>
      </c>
      <c r="C8" s="11" t="s">
        <v>28</v>
      </c>
      <c r="D8" s="12" t="s">
        <v>29</v>
      </c>
      <c r="E8" s="18">
        <v>53</v>
      </c>
    </row>
    <row r="9" spans="1:5" ht="16" customHeight="1" x14ac:dyDescent="0.2">
      <c r="A9" s="20">
        <v>8</v>
      </c>
      <c r="B9" s="11" t="s">
        <v>43</v>
      </c>
      <c r="C9" s="11" t="s">
        <v>44</v>
      </c>
      <c r="D9" s="12" t="s">
        <v>45</v>
      </c>
      <c r="E9" s="18">
        <v>52</v>
      </c>
    </row>
    <row r="10" spans="1:5" ht="16" customHeight="1" x14ac:dyDescent="0.2">
      <c r="A10" s="20">
        <v>9</v>
      </c>
      <c r="B10" s="11" t="s">
        <v>24</v>
      </c>
      <c r="C10" s="11" t="s">
        <v>25</v>
      </c>
      <c r="D10" s="12" t="s">
        <v>26</v>
      </c>
      <c r="E10" s="18">
        <v>48.14</v>
      </c>
    </row>
    <row r="11" spans="1:5" ht="16" customHeight="1" x14ac:dyDescent="0.2">
      <c r="A11" s="20">
        <v>10</v>
      </c>
      <c r="B11" s="11" t="s">
        <v>19</v>
      </c>
      <c r="C11" s="11" t="s">
        <v>20</v>
      </c>
      <c r="D11" s="12" t="s">
        <v>21</v>
      </c>
      <c r="E11" s="18">
        <v>47.91</v>
      </c>
    </row>
    <row r="12" spans="1:5" ht="16" customHeight="1" x14ac:dyDescent="0.2">
      <c r="A12" s="150">
        <v>11</v>
      </c>
      <c r="B12" s="11" t="s">
        <v>78</v>
      </c>
      <c r="C12" s="11" t="s">
        <v>79</v>
      </c>
      <c r="D12" s="12" t="s">
        <v>80</v>
      </c>
      <c r="E12" s="18">
        <v>46.35</v>
      </c>
    </row>
    <row r="13" spans="1:5" ht="16" customHeight="1" x14ac:dyDescent="0.2">
      <c r="A13" s="20">
        <v>12</v>
      </c>
      <c r="B13" s="3" t="s">
        <v>22</v>
      </c>
      <c r="C13" s="3" t="s">
        <v>23</v>
      </c>
      <c r="D13" s="4" t="s">
        <v>9</v>
      </c>
      <c r="E13" s="18">
        <v>44.46</v>
      </c>
    </row>
    <row r="14" spans="1:5" ht="16" customHeight="1" x14ac:dyDescent="0.2">
      <c r="A14" s="150">
        <v>13</v>
      </c>
      <c r="B14" s="9" t="s">
        <v>30</v>
      </c>
      <c r="C14" s="9" t="s">
        <v>31</v>
      </c>
      <c r="D14" s="10" t="s">
        <v>32</v>
      </c>
      <c r="E14" s="18">
        <v>44.45</v>
      </c>
    </row>
    <row r="15" spans="1:5" ht="16" customHeight="1" x14ac:dyDescent="0.2">
      <c r="A15" s="150">
        <v>14</v>
      </c>
      <c r="B15" s="9" t="s">
        <v>60</v>
      </c>
      <c r="C15" s="9" t="s">
        <v>61</v>
      </c>
      <c r="D15" s="10" t="s">
        <v>62</v>
      </c>
      <c r="E15" s="18">
        <v>42.05</v>
      </c>
    </row>
    <row r="16" spans="1:5" ht="16" customHeight="1" x14ac:dyDescent="0.2">
      <c r="A16" s="20">
        <v>15</v>
      </c>
      <c r="B16" s="15" t="s">
        <v>67</v>
      </c>
      <c r="C16" s="15" t="s">
        <v>68</v>
      </c>
      <c r="D16" s="16" t="s">
        <v>69</v>
      </c>
      <c r="E16" s="18">
        <v>40.950000000000003</v>
      </c>
    </row>
    <row r="17" spans="1:5" ht="16" customHeight="1" x14ac:dyDescent="0.2">
      <c r="A17" s="148">
        <v>16</v>
      </c>
      <c r="B17" s="30" t="s">
        <v>65</v>
      </c>
      <c r="C17" s="30" t="s">
        <v>66</v>
      </c>
      <c r="D17" s="29" t="s">
        <v>45</v>
      </c>
      <c r="E17" s="18">
        <v>39</v>
      </c>
    </row>
    <row r="18" spans="1:5" ht="16" customHeight="1" x14ac:dyDescent="0.2">
      <c r="A18" s="148">
        <v>17</v>
      </c>
      <c r="B18" s="30" t="s">
        <v>48</v>
      </c>
      <c r="C18" s="30" t="s">
        <v>49</v>
      </c>
      <c r="D18" s="29" t="s">
        <v>8</v>
      </c>
      <c r="E18" s="18">
        <v>38.18</v>
      </c>
    </row>
    <row r="19" spans="1:5" ht="16" customHeight="1" x14ac:dyDescent="0.2">
      <c r="A19" s="20">
        <v>18</v>
      </c>
      <c r="B19" s="3" t="s">
        <v>81</v>
      </c>
      <c r="C19" s="3" t="s">
        <v>82</v>
      </c>
      <c r="D19" s="4" t="s">
        <v>83</v>
      </c>
      <c r="E19" s="18">
        <v>37.299999999999997</v>
      </c>
    </row>
    <row r="20" spans="1:5" ht="16" customHeight="1" x14ac:dyDescent="0.2">
      <c r="A20" s="149">
        <v>19</v>
      </c>
      <c r="B20" s="17" t="s">
        <v>50</v>
      </c>
      <c r="C20" s="17" t="s">
        <v>51</v>
      </c>
      <c r="D20" s="13" t="s">
        <v>52</v>
      </c>
      <c r="E20" s="18">
        <v>37</v>
      </c>
    </row>
    <row r="21" spans="1:5" ht="16" customHeight="1" x14ac:dyDescent="0.2">
      <c r="A21" s="149">
        <v>20</v>
      </c>
      <c r="B21" s="17" t="s">
        <v>70</v>
      </c>
      <c r="C21" s="17" t="s">
        <v>71</v>
      </c>
      <c r="D21" s="13" t="s">
        <v>45</v>
      </c>
      <c r="E21" s="18">
        <v>37</v>
      </c>
    </row>
    <row r="22" spans="1:5" ht="16" customHeight="1" x14ac:dyDescent="0.2">
      <c r="A22" s="20">
        <v>21</v>
      </c>
      <c r="B22" s="3" t="s">
        <v>55</v>
      </c>
      <c r="C22" s="3" t="s">
        <v>56</v>
      </c>
      <c r="D22" s="4" t="s">
        <v>26</v>
      </c>
      <c r="E22" s="18">
        <v>36.549999999999997</v>
      </c>
    </row>
    <row r="23" spans="1:5" ht="16" customHeight="1" x14ac:dyDescent="0.2">
      <c r="A23" s="20">
        <v>22</v>
      </c>
      <c r="B23" s="3" t="s">
        <v>36</v>
      </c>
      <c r="C23" s="3" t="s">
        <v>37</v>
      </c>
      <c r="D23" s="4" t="s">
        <v>38</v>
      </c>
      <c r="E23" s="18">
        <v>34.799999999999997</v>
      </c>
    </row>
    <row r="24" spans="1:5" ht="16" customHeight="1" x14ac:dyDescent="0.2">
      <c r="A24" s="150">
        <v>23</v>
      </c>
      <c r="B24" s="9" t="s">
        <v>39</v>
      </c>
      <c r="C24" s="9" t="s">
        <v>40</v>
      </c>
      <c r="D24" s="10" t="s">
        <v>41</v>
      </c>
      <c r="E24" s="18">
        <v>32.1</v>
      </c>
    </row>
    <row r="25" spans="1:5" ht="16" customHeight="1" x14ac:dyDescent="0.2">
      <c r="A25" s="20">
        <v>24</v>
      </c>
      <c r="B25" s="3" t="s">
        <v>63</v>
      </c>
      <c r="C25" s="3" t="s">
        <v>64</v>
      </c>
      <c r="D25" s="4" t="s">
        <v>52</v>
      </c>
      <c r="E25" s="18">
        <v>32.1</v>
      </c>
    </row>
    <row r="26" spans="1:5" ht="16" customHeight="1" x14ac:dyDescent="0.2">
      <c r="A26" s="148">
        <v>25</v>
      </c>
      <c r="B26" s="30" t="s">
        <v>74</v>
      </c>
      <c r="C26" s="30" t="s">
        <v>75</v>
      </c>
      <c r="D26" s="29" t="s">
        <v>69</v>
      </c>
      <c r="E26" s="18">
        <v>30.95</v>
      </c>
    </row>
    <row r="27" spans="1:5" ht="16" customHeight="1" x14ac:dyDescent="0.2">
      <c r="A27" s="20">
        <v>26</v>
      </c>
      <c r="B27" s="3" t="s">
        <v>33</v>
      </c>
      <c r="C27" s="3" t="s">
        <v>34</v>
      </c>
      <c r="D27" s="4" t="s">
        <v>35</v>
      </c>
      <c r="E27" s="18">
        <v>27.43</v>
      </c>
    </row>
    <row r="28" spans="1:5" ht="16" customHeight="1" x14ac:dyDescent="0.2">
      <c r="A28" s="20">
        <v>27</v>
      </c>
      <c r="B28" s="3" t="s">
        <v>53</v>
      </c>
      <c r="C28" s="3" t="s">
        <v>54</v>
      </c>
      <c r="D28" s="4" t="s">
        <v>35</v>
      </c>
      <c r="E28" s="18">
        <v>25.83</v>
      </c>
    </row>
    <row r="29" spans="1:5" ht="16" customHeight="1" x14ac:dyDescent="0.2">
      <c r="A29" s="150">
        <v>28</v>
      </c>
      <c r="B29" s="9" t="s">
        <v>46</v>
      </c>
      <c r="C29" s="9" t="s">
        <v>47</v>
      </c>
      <c r="D29" s="10" t="s">
        <v>42</v>
      </c>
      <c r="E29" s="18">
        <v>25</v>
      </c>
    </row>
    <row r="30" spans="1:5" ht="16" customHeight="1" thickBot="1" x14ac:dyDescent="0.25">
      <c r="A30" s="22">
        <v>29</v>
      </c>
      <c r="B30" s="6" t="s">
        <v>76</v>
      </c>
      <c r="C30" s="6" t="s">
        <v>77</v>
      </c>
      <c r="D30" s="7" t="s">
        <v>69</v>
      </c>
      <c r="E30" s="19">
        <v>20.87</v>
      </c>
    </row>
  </sheetData>
  <pageMargins left="0.7" right="0.7" top="0.75" bottom="0.75" header="0.3" footer="0.3"/>
  <pageSetup paperSize="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8F71-B625-864C-A8BC-48E96F69AF77}">
  <dimension ref="A1:O37"/>
  <sheetViews>
    <sheetView workbookViewId="0">
      <selection activeCell="L11" sqref="L11"/>
    </sheetView>
  </sheetViews>
  <sheetFormatPr baseColWidth="10" defaultRowHeight="15" x14ac:dyDescent="0.2"/>
  <cols>
    <col min="1" max="1" width="13" bestFit="1" customWidth="1"/>
    <col min="2" max="2" width="32.83203125" bestFit="1" customWidth="1"/>
    <col min="3" max="3" width="20.6640625" customWidth="1"/>
    <col min="4" max="4" width="15.6640625" customWidth="1"/>
  </cols>
  <sheetData>
    <row r="1" spans="1:15" ht="17" thickBot="1" x14ac:dyDescent="0.25">
      <c r="A1" s="179" t="s">
        <v>120</v>
      </c>
      <c r="B1" s="179" t="s">
        <v>121</v>
      </c>
      <c r="C1" s="179" t="s">
        <v>122</v>
      </c>
      <c r="D1" s="187" t="s">
        <v>123</v>
      </c>
      <c r="E1" s="187" t="s">
        <v>124</v>
      </c>
      <c r="F1" s="187" t="s">
        <v>125</v>
      </c>
      <c r="G1" s="181" t="s">
        <v>126</v>
      </c>
      <c r="H1" s="181" t="s">
        <v>127</v>
      </c>
      <c r="I1" s="181" t="s">
        <v>128</v>
      </c>
      <c r="J1" s="183" t="s">
        <v>129</v>
      </c>
      <c r="K1" s="184"/>
      <c r="L1" s="185" t="s">
        <v>114</v>
      </c>
    </row>
    <row r="2" spans="1:15" ht="18" thickBot="1" x14ac:dyDescent="0.25">
      <c r="A2" s="180"/>
      <c r="B2" s="180"/>
      <c r="C2" s="180"/>
      <c r="D2" s="188"/>
      <c r="E2" s="188"/>
      <c r="F2" s="188"/>
      <c r="G2" s="182"/>
      <c r="H2" s="182"/>
      <c r="I2" s="182"/>
      <c r="J2" s="100" t="s">
        <v>130</v>
      </c>
      <c r="K2" s="101" t="s">
        <v>131</v>
      </c>
      <c r="L2" s="186"/>
    </row>
    <row r="3" spans="1:15" ht="17" thickBot="1" x14ac:dyDescent="0.25">
      <c r="A3" s="189" t="s">
        <v>132</v>
      </c>
      <c r="B3" s="190"/>
      <c r="C3" s="191"/>
      <c r="D3" s="102">
        <v>5</v>
      </c>
      <c r="E3" s="102">
        <v>35</v>
      </c>
      <c r="F3" s="102">
        <v>30</v>
      </c>
      <c r="G3" s="103">
        <v>5</v>
      </c>
      <c r="H3" s="103">
        <v>5</v>
      </c>
      <c r="I3" s="103">
        <v>5</v>
      </c>
      <c r="J3" s="103">
        <v>5</v>
      </c>
      <c r="K3" s="103">
        <v>10</v>
      </c>
      <c r="L3" s="104">
        <f t="shared" ref="L3:L13" si="0">SUM(D3:K3)</f>
        <v>100</v>
      </c>
    </row>
    <row r="4" spans="1:15" ht="16" x14ac:dyDescent="0.2">
      <c r="A4" s="105" t="s">
        <v>11</v>
      </c>
      <c r="B4" s="106" t="s">
        <v>133</v>
      </c>
      <c r="C4" s="106" t="s">
        <v>13</v>
      </c>
      <c r="D4" s="107">
        <v>2</v>
      </c>
      <c r="E4" s="107">
        <v>35</v>
      </c>
      <c r="F4" s="108">
        <v>3.6</v>
      </c>
      <c r="G4" s="107">
        <v>1</v>
      </c>
      <c r="H4" s="107">
        <v>0</v>
      </c>
      <c r="I4" s="107">
        <v>2</v>
      </c>
      <c r="J4" s="107">
        <v>5</v>
      </c>
      <c r="K4" s="107">
        <v>10</v>
      </c>
      <c r="L4" s="109">
        <f t="shared" si="0"/>
        <v>58.6</v>
      </c>
    </row>
    <row r="5" spans="1:15" ht="16" x14ac:dyDescent="0.2">
      <c r="A5" s="110" t="s">
        <v>17</v>
      </c>
      <c r="B5" s="111" t="s">
        <v>18</v>
      </c>
      <c r="C5" s="111" t="s">
        <v>16</v>
      </c>
      <c r="D5" s="112">
        <v>5</v>
      </c>
      <c r="E5" s="112">
        <v>5</v>
      </c>
      <c r="F5" s="112">
        <v>30</v>
      </c>
      <c r="G5" s="112">
        <v>0</v>
      </c>
      <c r="H5" s="112">
        <v>0</v>
      </c>
      <c r="I5" s="112">
        <v>2</v>
      </c>
      <c r="J5" s="112">
        <v>5</v>
      </c>
      <c r="K5" s="112">
        <v>10</v>
      </c>
      <c r="L5" s="113">
        <f t="shared" si="0"/>
        <v>57</v>
      </c>
    </row>
    <row r="6" spans="1:15" ht="16" x14ac:dyDescent="0.2">
      <c r="A6" s="114" t="s">
        <v>50</v>
      </c>
      <c r="B6" s="115" t="s">
        <v>51</v>
      </c>
      <c r="C6" s="115" t="s">
        <v>52</v>
      </c>
      <c r="D6" s="116">
        <v>2</v>
      </c>
      <c r="E6" s="116">
        <v>5</v>
      </c>
      <c r="F6" s="116">
        <v>30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7">
        <f t="shared" si="0"/>
        <v>37</v>
      </c>
    </row>
    <row r="7" spans="1:15" ht="16" x14ac:dyDescent="0.2">
      <c r="A7" s="110" t="s">
        <v>53</v>
      </c>
      <c r="B7" s="111" t="s">
        <v>54</v>
      </c>
      <c r="C7" s="111" t="s">
        <v>35</v>
      </c>
      <c r="D7" s="112">
        <v>2</v>
      </c>
      <c r="E7" s="112">
        <v>3</v>
      </c>
      <c r="F7" s="118">
        <v>0.82499999999999996</v>
      </c>
      <c r="G7" s="112">
        <v>3</v>
      </c>
      <c r="H7" s="112">
        <v>0</v>
      </c>
      <c r="I7" s="112">
        <v>2</v>
      </c>
      <c r="J7" s="112">
        <v>5</v>
      </c>
      <c r="K7" s="112">
        <v>10</v>
      </c>
      <c r="L7" s="119">
        <f t="shared" si="0"/>
        <v>25.824999999999999</v>
      </c>
    </row>
    <row r="8" spans="1:15" ht="16" x14ac:dyDescent="0.2">
      <c r="A8" s="114" t="s">
        <v>55</v>
      </c>
      <c r="B8" s="115" t="s">
        <v>56</v>
      </c>
      <c r="C8" s="115" t="s">
        <v>26</v>
      </c>
      <c r="D8" s="116">
        <v>2</v>
      </c>
      <c r="E8" s="116">
        <v>5</v>
      </c>
      <c r="F8" s="116">
        <v>14.55</v>
      </c>
      <c r="G8" s="116">
        <v>0</v>
      </c>
      <c r="H8" s="116">
        <v>0</v>
      </c>
      <c r="I8" s="116">
        <v>0</v>
      </c>
      <c r="J8" s="116">
        <v>5</v>
      </c>
      <c r="K8" s="116">
        <v>10</v>
      </c>
      <c r="L8" s="117">
        <f t="shared" si="0"/>
        <v>36.549999999999997</v>
      </c>
    </row>
    <row r="9" spans="1:15" ht="16" x14ac:dyDescent="0.2">
      <c r="A9" s="110" t="s">
        <v>57</v>
      </c>
      <c r="B9" s="111" t="s">
        <v>58</v>
      </c>
      <c r="C9" s="111" t="s">
        <v>59</v>
      </c>
      <c r="D9" s="112">
        <v>2</v>
      </c>
      <c r="E9" s="112">
        <v>20</v>
      </c>
      <c r="F9" s="120">
        <v>19.186671311687537</v>
      </c>
      <c r="G9" s="112">
        <v>0</v>
      </c>
      <c r="H9" s="112">
        <v>0</v>
      </c>
      <c r="I9" s="112">
        <v>5</v>
      </c>
      <c r="J9" s="112">
        <v>5</v>
      </c>
      <c r="K9" s="112">
        <v>10</v>
      </c>
      <c r="L9" s="119">
        <f t="shared" si="0"/>
        <v>61.186671311687533</v>
      </c>
    </row>
    <row r="10" spans="1:15" ht="16" x14ac:dyDescent="0.2">
      <c r="A10" s="114" t="s">
        <v>134</v>
      </c>
      <c r="B10" s="115" t="s">
        <v>61</v>
      </c>
      <c r="C10" s="115" t="s">
        <v>62</v>
      </c>
      <c r="D10" s="116">
        <v>2</v>
      </c>
      <c r="E10" s="116">
        <v>5</v>
      </c>
      <c r="F10" s="116">
        <v>25.05</v>
      </c>
      <c r="G10" s="116">
        <v>0</v>
      </c>
      <c r="H10" s="116">
        <v>0</v>
      </c>
      <c r="I10" s="116">
        <v>0</v>
      </c>
      <c r="J10" s="116">
        <v>0</v>
      </c>
      <c r="K10" s="116">
        <v>10</v>
      </c>
      <c r="L10" s="117">
        <f t="shared" si="0"/>
        <v>42.05</v>
      </c>
    </row>
    <row r="11" spans="1:15" ht="16" x14ac:dyDescent="0.2">
      <c r="A11" s="110" t="s">
        <v>67</v>
      </c>
      <c r="B11" s="111" t="s">
        <v>135</v>
      </c>
      <c r="C11" s="111" t="s">
        <v>69</v>
      </c>
      <c r="D11" s="112">
        <v>2</v>
      </c>
      <c r="E11" s="112">
        <v>5</v>
      </c>
      <c r="F11" s="112">
        <v>13.95</v>
      </c>
      <c r="G11" s="112">
        <v>3</v>
      </c>
      <c r="H11" s="112">
        <v>0</v>
      </c>
      <c r="I11" s="112">
        <v>2</v>
      </c>
      <c r="J11" s="112">
        <v>5</v>
      </c>
      <c r="K11" s="112">
        <v>10</v>
      </c>
      <c r="L11" s="121">
        <f t="shared" si="0"/>
        <v>40.950000000000003</v>
      </c>
    </row>
    <row r="12" spans="1:15" ht="16" x14ac:dyDescent="0.2">
      <c r="A12" s="114" t="s">
        <v>72</v>
      </c>
      <c r="B12" s="115" t="s">
        <v>136</v>
      </c>
      <c r="C12" s="115" t="s">
        <v>69</v>
      </c>
      <c r="D12" s="116">
        <v>2</v>
      </c>
      <c r="E12" s="116">
        <v>20</v>
      </c>
      <c r="F12" s="116">
        <v>13.95</v>
      </c>
      <c r="G12" s="116">
        <v>3</v>
      </c>
      <c r="H12" s="116">
        <v>0</v>
      </c>
      <c r="I12" s="116">
        <v>0</v>
      </c>
      <c r="J12" s="116">
        <v>5</v>
      </c>
      <c r="K12" s="116">
        <v>10</v>
      </c>
      <c r="L12" s="117">
        <f t="shared" si="0"/>
        <v>53.95</v>
      </c>
    </row>
    <row r="13" spans="1:15" ht="17" thickBot="1" x14ac:dyDescent="0.25">
      <c r="A13" s="122" t="s">
        <v>74</v>
      </c>
      <c r="B13" s="123" t="s">
        <v>137</v>
      </c>
      <c r="C13" s="123" t="s">
        <v>69</v>
      </c>
      <c r="D13" s="124">
        <v>2</v>
      </c>
      <c r="E13" s="124">
        <v>5</v>
      </c>
      <c r="F13" s="124">
        <v>13.95</v>
      </c>
      <c r="G13" s="124">
        <v>3</v>
      </c>
      <c r="H13" s="124">
        <v>0</v>
      </c>
      <c r="I13" s="124">
        <v>2</v>
      </c>
      <c r="J13" s="124">
        <v>5</v>
      </c>
      <c r="K13" s="124">
        <v>0</v>
      </c>
      <c r="L13" s="125">
        <f t="shared" si="0"/>
        <v>30.95</v>
      </c>
    </row>
    <row r="15" spans="1:15" ht="16" thickBot="1" x14ac:dyDescent="0.25"/>
    <row r="16" spans="1:15" ht="17" thickBot="1" x14ac:dyDescent="0.25">
      <c r="A16" s="179" t="s">
        <v>120</v>
      </c>
      <c r="B16" s="179" t="s">
        <v>2</v>
      </c>
      <c r="C16" s="179" t="s">
        <v>122</v>
      </c>
      <c r="D16" s="177" t="s">
        <v>138</v>
      </c>
      <c r="E16" s="178"/>
      <c r="F16" s="172" t="s">
        <v>139</v>
      </c>
      <c r="G16" s="172" t="s">
        <v>140</v>
      </c>
      <c r="H16" s="172" t="s">
        <v>141</v>
      </c>
      <c r="I16" s="172" t="s">
        <v>142</v>
      </c>
      <c r="J16" s="172" t="s">
        <v>126</v>
      </c>
      <c r="K16" s="172" t="s">
        <v>127</v>
      </c>
      <c r="L16" s="172" t="s">
        <v>128</v>
      </c>
      <c r="M16" s="177" t="s">
        <v>129</v>
      </c>
      <c r="N16" s="178"/>
      <c r="O16" s="172" t="s">
        <v>143</v>
      </c>
    </row>
    <row r="17" spans="1:15" ht="35" thickBot="1" x14ac:dyDescent="0.25">
      <c r="A17" s="180"/>
      <c r="B17" s="180"/>
      <c r="C17" s="180"/>
      <c r="D17" s="126" t="s">
        <v>4</v>
      </c>
      <c r="E17" s="126" t="s">
        <v>138</v>
      </c>
      <c r="F17" s="173"/>
      <c r="G17" s="173"/>
      <c r="H17" s="173"/>
      <c r="I17" s="173"/>
      <c r="J17" s="173"/>
      <c r="K17" s="173"/>
      <c r="L17" s="173"/>
      <c r="M17" s="126" t="s">
        <v>130</v>
      </c>
      <c r="N17" s="127" t="s">
        <v>131</v>
      </c>
      <c r="O17" s="173"/>
    </row>
    <row r="18" spans="1:15" ht="17" thickBot="1" x14ac:dyDescent="0.25">
      <c r="A18" s="174" t="s">
        <v>144</v>
      </c>
      <c r="B18" s="175"/>
      <c r="C18" s="176"/>
      <c r="D18" s="128">
        <v>5</v>
      </c>
      <c r="E18" s="128">
        <v>20</v>
      </c>
      <c r="F18" s="128">
        <v>10</v>
      </c>
      <c r="G18" s="128">
        <v>15</v>
      </c>
      <c r="H18" s="128">
        <v>15</v>
      </c>
      <c r="I18" s="128">
        <v>5</v>
      </c>
      <c r="J18" s="128">
        <v>5</v>
      </c>
      <c r="K18" s="128">
        <v>5</v>
      </c>
      <c r="L18" s="128">
        <v>5</v>
      </c>
      <c r="M18" s="128">
        <v>5</v>
      </c>
      <c r="N18" s="128">
        <v>10</v>
      </c>
      <c r="O18" s="129">
        <f>SUM(D18:N18)</f>
        <v>100</v>
      </c>
    </row>
    <row r="19" spans="1:15" ht="16" x14ac:dyDescent="0.2">
      <c r="A19" s="105" t="s">
        <v>14</v>
      </c>
      <c r="B19" s="106" t="s">
        <v>15</v>
      </c>
      <c r="C19" s="106" t="s">
        <v>16</v>
      </c>
      <c r="D19" s="130">
        <v>0</v>
      </c>
      <c r="E19" s="130">
        <v>15</v>
      </c>
      <c r="F19" s="130">
        <v>0</v>
      </c>
      <c r="G19" s="130">
        <v>15</v>
      </c>
      <c r="H19" s="131">
        <v>0</v>
      </c>
      <c r="I19" s="130">
        <v>0</v>
      </c>
      <c r="J19" s="130">
        <v>0</v>
      </c>
      <c r="K19" s="130">
        <v>2</v>
      </c>
      <c r="L19" s="130">
        <v>5</v>
      </c>
      <c r="M19" s="130">
        <v>5</v>
      </c>
      <c r="N19" s="130">
        <v>10</v>
      </c>
      <c r="O19" s="132">
        <f>SUM(D19:N19)</f>
        <v>52</v>
      </c>
    </row>
    <row r="20" spans="1:15" ht="16" x14ac:dyDescent="0.2">
      <c r="A20" s="110" t="s">
        <v>19</v>
      </c>
      <c r="B20" s="111" t="s">
        <v>20</v>
      </c>
      <c r="C20" s="111" t="s">
        <v>21</v>
      </c>
      <c r="D20" s="133">
        <v>0</v>
      </c>
      <c r="E20" s="133">
        <v>5</v>
      </c>
      <c r="F20" s="133">
        <v>0</v>
      </c>
      <c r="G20" s="134">
        <v>0</v>
      </c>
      <c r="H20" s="134">
        <v>0</v>
      </c>
      <c r="I20" s="133">
        <v>0</v>
      </c>
      <c r="J20" s="133">
        <v>0</v>
      </c>
      <c r="K20" s="133">
        <v>5</v>
      </c>
      <c r="L20" s="133">
        <v>1</v>
      </c>
      <c r="M20" s="133">
        <v>5</v>
      </c>
      <c r="N20" s="133">
        <v>10</v>
      </c>
      <c r="O20" s="135">
        <f t="shared" ref="O20:O37" si="1">SUM(D20:N20)</f>
        <v>26</v>
      </c>
    </row>
    <row r="21" spans="1:15" ht="16" x14ac:dyDescent="0.2">
      <c r="A21" s="114" t="s">
        <v>22</v>
      </c>
      <c r="B21" s="115" t="s">
        <v>23</v>
      </c>
      <c r="C21" s="115" t="s">
        <v>9</v>
      </c>
      <c r="D21" s="136">
        <v>0</v>
      </c>
      <c r="E21" s="136">
        <v>15</v>
      </c>
      <c r="F21" s="136">
        <v>0</v>
      </c>
      <c r="G21" s="137">
        <v>0</v>
      </c>
      <c r="H21" s="137">
        <v>0</v>
      </c>
      <c r="I21" s="136">
        <v>3</v>
      </c>
      <c r="J21" s="136">
        <v>0</v>
      </c>
      <c r="K21" s="136">
        <v>0</v>
      </c>
      <c r="L21" s="136">
        <v>0</v>
      </c>
      <c r="M21" s="136">
        <v>5</v>
      </c>
      <c r="N21" s="136">
        <v>10</v>
      </c>
      <c r="O21" s="138">
        <f t="shared" si="1"/>
        <v>33</v>
      </c>
    </row>
    <row r="22" spans="1:15" ht="16" x14ac:dyDescent="0.2">
      <c r="A22" s="110" t="s">
        <v>24</v>
      </c>
      <c r="B22" s="111" t="s">
        <v>25</v>
      </c>
      <c r="C22" s="111" t="s">
        <v>26</v>
      </c>
      <c r="D22" s="133">
        <v>5</v>
      </c>
      <c r="E22" s="133">
        <v>5</v>
      </c>
      <c r="F22" s="133">
        <v>0</v>
      </c>
      <c r="G22" s="134">
        <v>1.425</v>
      </c>
      <c r="H22" s="134">
        <v>0</v>
      </c>
      <c r="I22" s="133">
        <v>3</v>
      </c>
      <c r="J22" s="133">
        <v>0</v>
      </c>
      <c r="K22" s="133">
        <v>2</v>
      </c>
      <c r="L22" s="133">
        <v>1</v>
      </c>
      <c r="M22" s="133">
        <v>5</v>
      </c>
      <c r="N22" s="133">
        <v>10</v>
      </c>
      <c r="O22" s="135">
        <f t="shared" si="1"/>
        <v>32.424999999999997</v>
      </c>
    </row>
    <row r="23" spans="1:15" ht="16" x14ac:dyDescent="0.2">
      <c r="A23" s="114" t="s">
        <v>27</v>
      </c>
      <c r="B23" s="115" t="s">
        <v>28</v>
      </c>
      <c r="C23" s="115" t="s">
        <v>29</v>
      </c>
      <c r="D23" s="136">
        <v>0</v>
      </c>
      <c r="E23" s="136">
        <v>15</v>
      </c>
      <c r="F23" s="136">
        <v>0</v>
      </c>
      <c r="G23" s="136">
        <v>15</v>
      </c>
      <c r="H23" s="136">
        <v>0</v>
      </c>
      <c r="I23" s="136">
        <v>3</v>
      </c>
      <c r="J23" s="136">
        <v>0</v>
      </c>
      <c r="K23" s="136">
        <v>0</v>
      </c>
      <c r="L23" s="136">
        <v>1</v>
      </c>
      <c r="M23" s="136">
        <v>0</v>
      </c>
      <c r="N23" s="136">
        <v>10</v>
      </c>
      <c r="O23" s="138">
        <f t="shared" si="1"/>
        <v>44</v>
      </c>
    </row>
    <row r="24" spans="1:15" ht="16" x14ac:dyDescent="0.2">
      <c r="A24" s="110" t="s">
        <v>30</v>
      </c>
      <c r="B24" s="111" t="s">
        <v>31</v>
      </c>
      <c r="C24" s="111" t="s">
        <v>32</v>
      </c>
      <c r="D24" s="133">
        <v>0</v>
      </c>
      <c r="E24" s="133">
        <v>10</v>
      </c>
      <c r="F24" s="133">
        <v>7.5</v>
      </c>
      <c r="G24" s="133">
        <v>2.1</v>
      </c>
      <c r="H24" s="133">
        <v>0</v>
      </c>
      <c r="I24" s="133">
        <v>0</v>
      </c>
      <c r="J24" s="133">
        <v>5</v>
      </c>
      <c r="K24" s="133">
        <v>5</v>
      </c>
      <c r="L24" s="133">
        <v>0</v>
      </c>
      <c r="M24" s="133">
        <v>5</v>
      </c>
      <c r="N24" s="133">
        <v>10</v>
      </c>
      <c r="O24" s="135">
        <f t="shared" si="1"/>
        <v>44.6</v>
      </c>
    </row>
    <row r="25" spans="1:15" ht="16" x14ac:dyDescent="0.2">
      <c r="A25" s="114" t="s">
        <v>33</v>
      </c>
      <c r="B25" s="115" t="s">
        <v>34</v>
      </c>
      <c r="C25" s="115" t="s">
        <v>35</v>
      </c>
      <c r="D25" s="136">
        <v>5</v>
      </c>
      <c r="E25" s="136">
        <v>0</v>
      </c>
      <c r="F25" s="136">
        <v>0</v>
      </c>
      <c r="G25" s="137">
        <v>0</v>
      </c>
      <c r="H25" s="136">
        <v>0</v>
      </c>
      <c r="I25" s="136">
        <v>3</v>
      </c>
      <c r="J25" s="136">
        <v>3</v>
      </c>
      <c r="K25" s="136">
        <v>0</v>
      </c>
      <c r="L25" s="136">
        <v>0</v>
      </c>
      <c r="M25" s="136">
        <v>5</v>
      </c>
      <c r="N25" s="136">
        <v>10</v>
      </c>
      <c r="O25" s="138">
        <f t="shared" si="1"/>
        <v>26</v>
      </c>
    </row>
    <row r="26" spans="1:15" ht="16" x14ac:dyDescent="0.2">
      <c r="A26" s="110" t="s">
        <v>36</v>
      </c>
      <c r="B26" s="111" t="s">
        <v>37</v>
      </c>
      <c r="C26" s="111" t="s">
        <v>38</v>
      </c>
      <c r="D26" s="133">
        <v>0</v>
      </c>
      <c r="E26" s="133">
        <v>5</v>
      </c>
      <c r="F26" s="133">
        <v>2.5</v>
      </c>
      <c r="G26" s="134">
        <v>0</v>
      </c>
      <c r="H26" s="133">
        <v>0</v>
      </c>
      <c r="I26" s="133">
        <v>1</v>
      </c>
      <c r="J26" s="133">
        <v>0</v>
      </c>
      <c r="K26" s="133">
        <v>2</v>
      </c>
      <c r="L26" s="133">
        <v>0</v>
      </c>
      <c r="M26" s="133">
        <v>5</v>
      </c>
      <c r="N26" s="133">
        <v>10</v>
      </c>
      <c r="O26" s="135">
        <f t="shared" si="1"/>
        <v>25.5</v>
      </c>
    </row>
    <row r="27" spans="1:15" ht="16" x14ac:dyDescent="0.2">
      <c r="A27" s="114" t="s">
        <v>39</v>
      </c>
      <c r="B27" s="115" t="s">
        <v>40</v>
      </c>
      <c r="C27" s="115" t="s">
        <v>41</v>
      </c>
      <c r="D27" s="136">
        <v>0</v>
      </c>
      <c r="E27" s="136">
        <v>5</v>
      </c>
      <c r="F27" s="136">
        <v>0</v>
      </c>
      <c r="G27" s="139">
        <v>0</v>
      </c>
      <c r="H27" s="136">
        <v>0</v>
      </c>
      <c r="I27" s="136">
        <v>3</v>
      </c>
      <c r="J27" s="136">
        <v>1</v>
      </c>
      <c r="K27" s="136">
        <v>5</v>
      </c>
      <c r="L27" s="136">
        <v>1</v>
      </c>
      <c r="M27" s="136">
        <v>5</v>
      </c>
      <c r="N27" s="136">
        <v>10</v>
      </c>
      <c r="O27" s="138">
        <f t="shared" si="1"/>
        <v>30</v>
      </c>
    </row>
    <row r="28" spans="1:15" ht="16" x14ac:dyDescent="0.2">
      <c r="A28" s="110" t="s">
        <v>43</v>
      </c>
      <c r="B28" s="111" t="s">
        <v>44</v>
      </c>
      <c r="C28" s="111" t="s">
        <v>45</v>
      </c>
      <c r="D28" s="133">
        <v>0</v>
      </c>
      <c r="E28" s="133">
        <v>15</v>
      </c>
      <c r="F28" s="133">
        <v>5</v>
      </c>
      <c r="G28" s="133">
        <v>0</v>
      </c>
      <c r="H28" s="133">
        <v>0</v>
      </c>
      <c r="I28" s="133">
        <v>1</v>
      </c>
      <c r="J28" s="133">
        <v>0</v>
      </c>
      <c r="K28" s="133">
        <v>2</v>
      </c>
      <c r="L28" s="133">
        <v>4</v>
      </c>
      <c r="M28" s="133">
        <v>0</v>
      </c>
      <c r="N28" s="133">
        <v>10</v>
      </c>
      <c r="O28" s="135">
        <f t="shared" si="1"/>
        <v>37</v>
      </c>
    </row>
    <row r="29" spans="1:15" ht="16" x14ac:dyDescent="0.2">
      <c r="A29" s="114" t="s">
        <v>46</v>
      </c>
      <c r="B29" s="115" t="s">
        <v>47</v>
      </c>
      <c r="C29" s="115" t="s">
        <v>42</v>
      </c>
      <c r="D29" s="136">
        <v>5</v>
      </c>
      <c r="E29" s="136">
        <v>0</v>
      </c>
      <c r="F29" s="136">
        <v>0</v>
      </c>
      <c r="G29" s="136">
        <v>1</v>
      </c>
      <c r="H29" s="136">
        <v>0</v>
      </c>
      <c r="I29" s="136">
        <v>3</v>
      </c>
      <c r="J29" s="136">
        <v>0</v>
      </c>
      <c r="K29" s="136">
        <v>0</v>
      </c>
      <c r="L29" s="136">
        <v>2</v>
      </c>
      <c r="M29" s="136">
        <v>0</v>
      </c>
      <c r="N29" s="136">
        <v>0</v>
      </c>
      <c r="O29" s="138">
        <f t="shared" si="1"/>
        <v>11</v>
      </c>
    </row>
    <row r="30" spans="1:15" ht="16" x14ac:dyDescent="0.2">
      <c r="A30" s="110" t="s">
        <v>48</v>
      </c>
      <c r="B30" s="111" t="s">
        <v>49</v>
      </c>
      <c r="C30" s="111" t="s">
        <v>8</v>
      </c>
      <c r="D30" s="133">
        <v>0</v>
      </c>
      <c r="E30" s="133">
        <v>5</v>
      </c>
      <c r="F30" s="133">
        <v>2.5</v>
      </c>
      <c r="G30" s="134">
        <v>0</v>
      </c>
      <c r="H30" s="133">
        <v>0</v>
      </c>
      <c r="I30" s="133">
        <v>3</v>
      </c>
      <c r="J30" s="133">
        <v>0</v>
      </c>
      <c r="K30" s="133">
        <v>0</v>
      </c>
      <c r="L30" s="133">
        <v>2</v>
      </c>
      <c r="M30" s="133">
        <v>5</v>
      </c>
      <c r="N30" s="133">
        <v>10</v>
      </c>
      <c r="O30" s="135">
        <f t="shared" si="1"/>
        <v>27.5</v>
      </c>
    </row>
    <row r="31" spans="1:15" ht="16" x14ac:dyDescent="0.2">
      <c r="A31" s="114" t="s">
        <v>63</v>
      </c>
      <c r="B31" s="115" t="s">
        <v>64</v>
      </c>
      <c r="C31" s="115" t="s">
        <v>52</v>
      </c>
      <c r="D31" s="136">
        <v>0</v>
      </c>
      <c r="E31" s="136">
        <v>0</v>
      </c>
      <c r="F31" s="136">
        <v>0</v>
      </c>
      <c r="G31" s="136">
        <v>15</v>
      </c>
      <c r="H31" s="136">
        <v>0</v>
      </c>
      <c r="I31" s="136">
        <v>1</v>
      </c>
      <c r="J31" s="136">
        <v>0</v>
      </c>
      <c r="K31" s="136">
        <v>0</v>
      </c>
      <c r="L31" s="136">
        <v>5</v>
      </c>
      <c r="M31" s="136">
        <v>0</v>
      </c>
      <c r="N31" s="136">
        <v>10</v>
      </c>
      <c r="O31" s="138">
        <f t="shared" si="1"/>
        <v>31</v>
      </c>
    </row>
    <row r="32" spans="1:15" ht="16" x14ac:dyDescent="0.2">
      <c r="A32" s="110" t="s">
        <v>65</v>
      </c>
      <c r="B32" s="111" t="s">
        <v>66</v>
      </c>
      <c r="C32" s="111" t="s">
        <v>45</v>
      </c>
      <c r="D32" s="133">
        <v>0</v>
      </c>
      <c r="E32" s="133">
        <v>15</v>
      </c>
      <c r="F32" s="133">
        <v>0</v>
      </c>
      <c r="G32" s="133">
        <v>13.95</v>
      </c>
      <c r="H32" s="133">
        <v>6</v>
      </c>
      <c r="I32" s="133">
        <v>0</v>
      </c>
      <c r="J32" s="133">
        <v>0</v>
      </c>
      <c r="K32" s="133">
        <v>2</v>
      </c>
      <c r="L32" s="133">
        <v>1</v>
      </c>
      <c r="M32" s="133">
        <v>0</v>
      </c>
      <c r="N32" s="133">
        <v>0</v>
      </c>
      <c r="O32" s="135">
        <f t="shared" si="1"/>
        <v>37.950000000000003</v>
      </c>
    </row>
    <row r="33" spans="1:15" ht="16" x14ac:dyDescent="0.2">
      <c r="A33" s="114" t="s">
        <v>70</v>
      </c>
      <c r="B33" s="115" t="s">
        <v>71</v>
      </c>
      <c r="C33" s="115" t="s">
        <v>45</v>
      </c>
      <c r="D33" s="116">
        <v>0</v>
      </c>
      <c r="E33" s="116">
        <v>15</v>
      </c>
      <c r="F33" s="116">
        <v>0</v>
      </c>
      <c r="G33" s="116">
        <v>2.8694999999999999</v>
      </c>
      <c r="H33" s="116">
        <v>0</v>
      </c>
      <c r="I33" s="116">
        <v>3</v>
      </c>
      <c r="J33" s="116">
        <v>0</v>
      </c>
      <c r="K33" s="116">
        <v>2</v>
      </c>
      <c r="L33" s="116">
        <v>2</v>
      </c>
      <c r="M33" s="116">
        <v>0</v>
      </c>
      <c r="N33" s="116">
        <v>0</v>
      </c>
      <c r="O33" s="138">
        <f t="shared" si="1"/>
        <v>24.869499999999999</v>
      </c>
    </row>
    <row r="34" spans="1:15" ht="16" x14ac:dyDescent="0.2">
      <c r="A34" s="110" t="s">
        <v>76</v>
      </c>
      <c r="B34" s="111" t="s">
        <v>77</v>
      </c>
      <c r="C34" s="111" t="s">
        <v>69</v>
      </c>
      <c r="D34" s="112">
        <v>0</v>
      </c>
      <c r="E34" s="112">
        <v>0</v>
      </c>
      <c r="F34" s="112">
        <v>0</v>
      </c>
      <c r="G34" s="120">
        <v>13.2</v>
      </c>
      <c r="H34" s="112">
        <v>0</v>
      </c>
      <c r="I34" s="112">
        <v>5</v>
      </c>
      <c r="J34" s="112">
        <v>3</v>
      </c>
      <c r="K34" s="112">
        <v>0</v>
      </c>
      <c r="L34" s="112">
        <v>5</v>
      </c>
      <c r="M34" s="112">
        <v>5</v>
      </c>
      <c r="N34" s="112">
        <v>0</v>
      </c>
      <c r="O34" s="135">
        <f t="shared" si="1"/>
        <v>31.2</v>
      </c>
    </row>
    <row r="35" spans="1:15" ht="16" x14ac:dyDescent="0.2">
      <c r="A35" s="114" t="s">
        <v>78</v>
      </c>
      <c r="B35" s="115" t="s">
        <v>79</v>
      </c>
      <c r="C35" s="115" t="s">
        <v>80</v>
      </c>
      <c r="D35" s="116">
        <v>0</v>
      </c>
      <c r="E35" s="116">
        <v>10</v>
      </c>
      <c r="F35" s="116">
        <v>2.5</v>
      </c>
      <c r="G35" s="116">
        <v>0</v>
      </c>
      <c r="H35" s="116">
        <v>0</v>
      </c>
      <c r="I35" s="116">
        <v>5</v>
      </c>
      <c r="J35" s="116">
        <v>3</v>
      </c>
      <c r="K35" s="116">
        <v>5</v>
      </c>
      <c r="L35" s="116">
        <v>0</v>
      </c>
      <c r="M35" s="116">
        <v>5</v>
      </c>
      <c r="N35" s="116">
        <v>10</v>
      </c>
      <c r="O35" s="138">
        <f t="shared" si="1"/>
        <v>40.5</v>
      </c>
    </row>
    <row r="36" spans="1:15" ht="16" x14ac:dyDescent="0.2">
      <c r="A36" s="110" t="s">
        <v>81</v>
      </c>
      <c r="B36" s="111" t="s">
        <v>82</v>
      </c>
      <c r="C36" s="111" t="s">
        <v>83</v>
      </c>
      <c r="D36" s="112">
        <v>5</v>
      </c>
      <c r="E36" s="112">
        <v>20</v>
      </c>
      <c r="F36" s="112">
        <v>0</v>
      </c>
      <c r="G36" s="112">
        <v>0</v>
      </c>
      <c r="H36" s="112">
        <v>0</v>
      </c>
      <c r="I36" s="112">
        <v>0</v>
      </c>
      <c r="J36" s="112">
        <v>1</v>
      </c>
      <c r="K36" s="112">
        <v>0</v>
      </c>
      <c r="L36" s="112">
        <v>5</v>
      </c>
      <c r="M36" s="112">
        <v>0</v>
      </c>
      <c r="N36" s="112">
        <v>0</v>
      </c>
      <c r="O36" s="135">
        <f t="shared" si="1"/>
        <v>31</v>
      </c>
    </row>
    <row r="37" spans="1:15" ht="17" thickBot="1" x14ac:dyDescent="0.25">
      <c r="A37" s="140" t="s">
        <v>84</v>
      </c>
      <c r="B37" s="141" t="s">
        <v>85</v>
      </c>
      <c r="C37" s="141" t="s">
        <v>8</v>
      </c>
      <c r="D37" s="142">
        <v>0</v>
      </c>
      <c r="E37" s="142">
        <v>15</v>
      </c>
      <c r="F37" s="142">
        <v>5</v>
      </c>
      <c r="G37" s="142">
        <v>0</v>
      </c>
      <c r="H37" s="142">
        <v>0</v>
      </c>
      <c r="I37" s="142">
        <v>5</v>
      </c>
      <c r="J37" s="142">
        <v>0</v>
      </c>
      <c r="K37" s="142">
        <v>0</v>
      </c>
      <c r="L37" s="142">
        <v>1</v>
      </c>
      <c r="M37" s="142">
        <v>5</v>
      </c>
      <c r="N37" s="142">
        <v>10</v>
      </c>
      <c r="O37" s="143">
        <f t="shared" si="1"/>
        <v>41</v>
      </c>
    </row>
  </sheetData>
  <mergeCells count="26">
    <mergeCell ref="E1:E2"/>
    <mergeCell ref="F1:F2"/>
    <mergeCell ref="A3:C3"/>
    <mergeCell ref="A1:A2"/>
    <mergeCell ref="B1:B2"/>
    <mergeCell ref="C1:C2"/>
    <mergeCell ref="D1:D2"/>
    <mergeCell ref="G1:G2"/>
    <mergeCell ref="H1:H2"/>
    <mergeCell ref="I1:I2"/>
    <mergeCell ref="J1:K1"/>
    <mergeCell ref="L1:L2"/>
    <mergeCell ref="O16:O17"/>
    <mergeCell ref="A18:C18"/>
    <mergeCell ref="H16:H17"/>
    <mergeCell ref="I16:I17"/>
    <mergeCell ref="J16:J17"/>
    <mergeCell ref="K16:K17"/>
    <mergeCell ref="L16:L17"/>
    <mergeCell ref="M16:N16"/>
    <mergeCell ref="A16:A17"/>
    <mergeCell ref="B16:B17"/>
    <mergeCell ref="C16:C17"/>
    <mergeCell ref="D16:E16"/>
    <mergeCell ref="F16:F17"/>
    <mergeCell ref="G16:G17"/>
  </mergeCells>
  <pageMargins left="0.7" right="0.7" top="0.75" bottom="0.75" header="0.3" footer="0.3"/>
  <pageSetup paperSize="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Recommendation</vt:lpstr>
      <vt:lpstr>Program</vt:lpstr>
      <vt:lpstr>Ranked Projects</vt:lpstr>
      <vt:lpstr>Scores</vt:lpstr>
      <vt:lpstr>Program!Print_Area</vt:lpstr>
      <vt:lpstr>Recommendation!Print_Area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Elaine Bottomley</cp:lastModifiedBy>
  <cp:revision/>
  <cp:lastPrinted>2020-05-26T12:09:58Z</cp:lastPrinted>
  <dcterms:created xsi:type="dcterms:W3CDTF">2019-06-25T18:10:39Z</dcterms:created>
  <dcterms:modified xsi:type="dcterms:W3CDTF">2020-05-27T16:02:17Z</dcterms:modified>
  <cp:category/>
  <cp:contentStatus/>
</cp:coreProperties>
</file>